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3500" activeTab="1"/>
  </bookViews>
  <sheets>
    <sheet name="Sheet3" sheetId="3" r:id="rId1"/>
    <sheet name="2019年" sheetId="4" r:id="rId2"/>
    <sheet name="Sheet1" sheetId="5" r:id="rId3"/>
  </sheets>
  <definedNames>
    <definedName name="_xlnm._FilterDatabase" localSheetId="1" hidden="1">'2019年'!$A$5:$H$379</definedName>
    <definedName name="_xlnm._FilterDatabase" localSheetId="0" hidden="1">Sheet3!$A$3:$F$389</definedName>
  </definedNames>
  <calcPr calcId="144525"/>
</workbook>
</file>

<file path=xl/sharedStrings.xml><?xml version="1.0" encoding="utf-8"?>
<sst xmlns="http://schemas.openxmlformats.org/spreadsheetml/2006/main" count="1385" uniqueCount="673">
  <si>
    <t>项        目</t>
  </si>
  <si>
    <t>预算数</t>
  </si>
  <si>
    <t>决算数</t>
  </si>
  <si>
    <t>决算数为预算数的%</t>
  </si>
  <si>
    <t>决算数为上年决算数的%</t>
  </si>
  <si>
    <t>2018年决算</t>
  </si>
  <si>
    <t>一、一般公共服务支出</t>
  </si>
  <si>
    <t>　　人大事务</t>
  </si>
  <si>
    <t>　　　　行政运行</t>
  </si>
  <si>
    <t>　　政协事务</t>
  </si>
  <si>
    <t>　　政府办公厅（室）及相关机构事务</t>
  </si>
  <si>
    <t>　　　　信访事务</t>
  </si>
  <si>
    <t>　　　　其他政府办公厅（室）及相关机构事务支出</t>
  </si>
  <si>
    <t>　　发展与改革事务</t>
  </si>
  <si>
    <t>　　　　物价管理</t>
  </si>
  <si>
    <t>　　　　其他发展与改革事务支出</t>
  </si>
  <si>
    <t>　　统计信息事务</t>
  </si>
  <si>
    <t xml:space="preserve">    专项普查活动</t>
  </si>
  <si>
    <t>　　财政事务</t>
  </si>
  <si>
    <t>　　　　财政国库业务</t>
  </si>
  <si>
    <t>　　　　信息化建设</t>
  </si>
  <si>
    <t>　　　　其他财政事务支出</t>
  </si>
  <si>
    <t>　　税收事务</t>
  </si>
  <si>
    <t>　　审计事务</t>
  </si>
  <si>
    <t>　　人力资源事务</t>
  </si>
  <si>
    <t>　　　　其他人力资源事务支出</t>
  </si>
  <si>
    <t>　　纪检监察事务</t>
  </si>
  <si>
    <t>　　商贸事务</t>
  </si>
  <si>
    <t xml:space="preserve">    其他商贸事务支出</t>
  </si>
  <si>
    <t xml:space="preserve">  知识产权事务</t>
  </si>
  <si>
    <t xml:space="preserve">    国家知识产权战略</t>
  </si>
  <si>
    <t xml:space="preserve">  民族事务</t>
  </si>
  <si>
    <t xml:space="preserve">    行政运行</t>
  </si>
  <si>
    <t xml:space="preserve">    其他民族事务支出</t>
  </si>
  <si>
    <t>　　档案事务</t>
  </si>
  <si>
    <t>　　民主党派及工商联事务</t>
  </si>
  <si>
    <t>　　群众团体事务</t>
  </si>
  <si>
    <t xml:space="preserve">    一般行政管理事务</t>
  </si>
  <si>
    <t>　　　　工会事务</t>
  </si>
  <si>
    <t xml:space="preserve">    其他群众团体事务支出</t>
  </si>
  <si>
    <t>　　党委办公厅（室）及相关机构事务</t>
  </si>
  <si>
    <t>　　　　机关服务</t>
  </si>
  <si>
    <t>　　组织事务</t>
  </si>
  <si>
    <t>　　　　其他组织事务支出</t>
  </si>
  <si>
    <t>　　宣传事务</t>
  </si>
  <si>
    <t>　　统战事务</t>
  </si>
  <si>
    <t>　　　　宗教事务</t>
  </si>
  <si>
    <t>　　其他共产党事务支出</t>
  </si>
  <si>
    <t xml:space="preserve">    其他共产党事务支出(项)</t>
  </si>
  <si>
    <t>　　市场监督管理事务</t>
  </si>
  <si>
    <t xml:space="preserve">    市场监督管理专项</t>
  </si>
  <si>
    <t xml:space="preserve">    其他市场监督管理事务</t>
  </si>
  <si>
    <t>　　其他一般公共服务支出</t>
  </si>
  <si>
    <t>　　　　其他一般公共服务支出</t>
  </si>
  <si>
    <t>二、国防支出</t>
  </si>
  <si>
    <t xml:space="preserve">    国防动员</t>
  </si>
  <si>
    <t xml:space="preserve">      民兵</t>
  </si>
  <si>
    <t>三、公共安全支出</t>
  </si>
  <si>
    <t xml:space="preserve">    武装警察</t>
  </si>
  <si>
    <t xml:space="preserve">      武装警察部队</t>
  </si>
  <si>
    <t xml:space="preserve">    公安</t>
  </si>
  <si>
    <t xml:space="preserve">      行政运行</t>
  </si>
  <si>
    <t xml:space="preserve">    执法办案</t>
  </si>
  <si>
    <t xml:space="preserve">      其他公安支出</t>
  </si>
  <si>
    <t xml:space="preserve">    检察</t>
  </si>
  <si>
    <t xml:space="preserve">    法院</t>
  </si>
  <si>
    <t xml:space="preserve">    司法</t>
  </si>
  <si>
    <t xml:space="preserve">      法律援助</t>
  </si>
  <si>
    <t xml:space="preserve">      其他司法支出</t>
  </si>
  <si>
    <t xml:space="preserve">    国家保密</t>
  </si>
  <si>
    <t>四、教育支出</t>
  </si>
  <si>
    <t>　　教育管理事务</t>
  </si>
  <si>
    <t>　　普通教育</t>
  </si>
  <si>
    <t>　　　　学前教育</t>
  </si>
  <si>
    <t>　　　　小学教育</t>
  </si>
  <si>
    <t>　　　　初中教育</t>
  </si>
  <si>
    <t>　　　　高中教育</t>
  </si>
  <si>
    <t>　　　　其他普通教育支出</t>
  </si>
  <si>
    <t>　　职业教育</t>
  </si>
  <si>
    <t xml:space="preserve">    中专教育</t>
  </si>
  <si>
    <t>　　　　技校教育</t>
  </si>
  <si>
    <t>　　　　高等职业教育</t>
  </si>
  <si>
    <t xml:space="preserve">    其他职业教育支出</t>
  </si>
  <si>
    <t>　　进修及培训</t>
  </si>
  <si>
    <t>　　　　干部教育</t>
  </si>
  <si>
    <t>五、科学技术支出</t>
  </si>
  <si>
    <t>　　科学技术管理事务</t>
  </si>
  <si>
    <t xml:space="preserve">  科技条件与服务</t>
  </si>
  <si>
    <t xml:space="preserve">    科技条件专项</t>
  </si>
  <si>
    <t>　　科学技术普及</t>
  </si>
  <si>
    <t>　　　　机构运行</t>
  </si>
  <si>
    <t xml:space="preserve">    其他科学技术普及支出</t>
  </si>
  <si>
    <t>六、文化体育与传媒支出</t>
  </si>
  <si>
    <t>　　文化</t>
  </si>
  <si>
    <t>　　　　艺术表演团体</t>
  </si>
  <si>
    <t xml:space="preserve">    群众文化</t>
  </si>
  <si>
    <t>　　　　文化创作与保护</t>
  </si>
  <si>
    <t xml:space="preserve">    旅游宣传</t>
  </si>
  <si>
    <t xml:space="preserve">    旅游行业业务管理</t>
  </si>
  <si>
    <t>　　　　其他文化支出</t>
  </si>
  <si>
    <t>　　文物</t>
  </si>
  <si>
    <t xml:space="preserve">    文物保护</t>
  </si>
  <si>
    <t>　　　　博物馆</t>
  </si>
  <si>
    <t>　　体育</t>
  </si>
  <si>
    <t>　　新闻出版电影</t>
  </si>
  <si>
    <t xml:space="preserve">  广播电视</t>
  </si>
  <si>
    <t xml:space="preserve">    电视</t>
  </si>
  <si>
    <t xml:space="preserve">    其他广播电视支出</t>
  </si>
  <si>
    <t>　　其他文化体育与传媒支出</t>
  </si>
  <si>
    <t xml:space="preserve">    文化产业发展专项支出</t>
  </si>
  <si>
    <t>　　　　其他文化体育与传媒支出</t>
  </si>
  <si>
    <t>七、社会保障和就业支出</t>
  </si>
  <si>
    <t>　　人力资源和社会保障管理事务</t>
  </si>
  <si>
    <t>　　民政管理事务</t>
  </si>
  <si>
    <t xml:space="preserve">    其他民政管理事务支出</t>
  </si>
  <si>
    <t>　　行政事业单位离退休</t>
  </si>
  <si>
    <t>　　　　归口管理的行政单位离退休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</si>
  <si>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</si>
  <si>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</si>
  <si>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</si>
  <si>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>　　　　对机关事业单位基本养老保险基金的补助</t>
  </si>
  <si>
    <t>　　就业补助</t>
  </si>
  <si>
    <t xml:space="preserve">    公益性岗位补贴</t>
  </si>
  <si>
    <t xml:space="preserve">    就业见习补贴</t>
  </si>
  <si>
    <t>　　　　其他就业补助支出</t>
  </si>
  <si>
    <t>　　抚恤</t>
  </si>
  <si>
    <t xml:space="preserve">    死亡抚恤</t>
  </si>
  <si>
    <t>　　　　伤残抚恤</t>
  </si>
  <si>
    <t>　　　　其他优抚支出</t>
  </si>
  <si>
    <t>　　退役安置</t>
  </si>
  <si>
    <t>　　　　退役士兵安置</t>
  </si>
  <si>
    <t>　　　　退役士兵管理教育</t>
  </si>
  <si>
    <t xml:space="preserve">  社会福利</t>
  </si>
  <si>
    <t xml:space="preserve">    老年福利</t>
  </si>
  <si>
    <t>　　残疾人事业</t>
  </si>
  <si>
    <t xml:space="preserve">    残疾人康复</t>
  </si>
  <si>
    <t>　　　　残疾人就业和扶贫</t>
  </si>
  <si>
    <t>　　　　其他残疾人事业支出</t>
  </si>
  <si>
    <t>　　红十字事业</t>
  </si>
  <si>
    <t>　　最低生活保障</t>
  </si>
  <si>
    <t>　　　　农村最低生活保障金支出</t>
  </si>
  <si>
    <t>　　财政对基本养老保险基金的补助</t>
  </si>
  <si>
    <t>　　　　财政对企业职工基本养老保险基金的补助</t>
  </si>
  <si>
    <t>　　　　财政对城乡居民基本养老保险基金的补助</t>
  </si>
  <si>
    <t>　　　　财政对其他基本养老保险基金的补助</t>
  </si>
  <si>
    <t>　　财政对其它社会保险基金的补助</t>
  </si>
  <si>
    <t>　　　　财政对工伤保险基金的补助</t>
  </si>
  <si>
    <t>　　　　财政对生育保险基金的补助</t>
  </si>
  <si>
    <t>　　退役军人管理事务</t>
  </si>
  <si>
    <t>八、卫生健康支出</t>
  </si>
  <si>
    <t>　　卫生健康管理事务</t>
  </si>
  <si>
    <t>　　　　其他医疗卫生与计划生育管理事务支出</t>
  </si>
  <si>
    <t xml:space="preserve">  公立医院</t>
  </si>
  <si>
    <t xml:space="preserve">    综合医院</t>
  </si>
  <si>
    <t xml:space="preserve">    其他公立医院支出</t>
  </si>
  <si>
    <t>　　基层医疗卫生机构</t>
  </si>
  <si>
    <t xml:space="preserve">    乡镇卫生院</t>
  </si>
  <si>
    <t>　　　　其他基层医疗卫生机构支出</t>
  </si>
  <si>
    <t>　　公共卫生</t>
  </si>
  <si>
    <t xml:space="preserve">    疾病预防控制机构</t>
  </si>
  <si>
    <t xml:space="preserve">    妇幼保健机构</t>
  </si>
  <si>
    <t>　　　　基本公共卫生服务</t>
  </si>
  <si>
    <t xml:space="preserve">    重大公共卫生专项</t>
  </si>
  <si>
    <t xml:space="preserve">  中医药</t>
  </si>
  <si>
    <t xml:space="preserve">    其他中医药支出</t>
  </si>
  <si>
    <t>　　计划生育事务</t>
  </si>
  <si>
    <t xml:space="preserve">    计划生育服务</t>
  </si>
  <si>
    <t>　　　　其他计划生育事务支出</t>
  </si>
  <si>
    <t>　　财政对基本医疗保险基金的补助</t>
  </si>
  <si>
    <t>　　　　财政对城镇职工基本医疗保险基金的补助</t>
  </si>
  <si>
    <t>　　　　财政对城乡居民基本医疗保险基金的补助</t>
  </si>
  <si>
    <t>　　医疗救助</t>
  </si>
  <si>
    <t>　　　　城乡医疗救助</t>
  </si>
  <si>
    <t>　　优抚对象医疗</t>
  </si>
  <si>
    <t>　　　　优抚对象医疗补助</t>
  </si>
  <si>
    <t xml:space="preserve">  医疗保障管理事务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</si>
  <si>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</si>
  <si>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</si>
  <si>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</si>
  <si>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</si>
  <si>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</si>
  <si>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九、节能环保支出</t>
  </si>
  <si>
    <t>　　环境保护管理事务</t>
  </si>
  <si>
    <t>　　污染防治</t>
  </si>
  <si>
    <t xml:space="preserve">    大气</t>
  </si>
  <si>
    <t>　　　　水体</t>
  </si>
  <si>
    <t xml:space="preserve">    其他污染防治支出</t>
  </si>
  <si>
    <t>　　自然生态保护</t>
  </si>
  <si>
    <t xml:space="preserve">    生态保护</t>
  </si>
  <si>
    <t xml:space="preserve">    农村环境保护</t>
  </si>
  <si>
    <t>　　　　其他自然生态保护支出</t>
  </si>
  <si>
    <t>　　天然林保护</t>
  </si>
  <si>
    <t xml:space="preserve">    森林管护</t>
  </si>
  <si>
    <t>　　　　社会保险补助</t>
  </si>
  <si>
    <t>　　退耕还林</t>
  </si>
  <si>
    <t>　　　　退耕现金</t>
  </si>
  <si>
    <t>　　污染减排</t>
  </si>
  <si>
    <t>　　　　生态环境监测与信息</t>
  </si>
  <si>
    <t>　　　　减排专项支出</t>
  </si>
  <si>
    <t xml:space="preserve">    其他污染减排支出</t>
  </si>
  <si>
    <t>　　能源管理事务</t>
  </si>
  <si>
    <t xml:space="preserve">  其他节能环保支出(款)</t>
  </si>
  <si>
    <t xml:space="preserve">    其他节能环保支出(项)</t>
  </si>
  <si>
    <t>十、城乡社区支出</t>
  </si>
  <si>
    <t>　　城乡社区管理事务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</si>
  <si>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</si>
  <si>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</si>
  <si>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</si>
  <si>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</si>
  <si>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</si>
  <si>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</si>
  <si>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>　　城乡社区环境卫生</t>
  </si>
  <si>
    <t>　　　　城乡社区环境卫生</t>
  </si>
  <si>
    <t>　　其他城乡社区支出</t>
  </si>
  <si>
    <t>　　　　其他城乡社区支出</t>
  </si>
  <si>
    <t>十一、农林水支出</t>
  </si>
  <si>
    <t>　　农业</t>
  </si>
  <si>
    <t>　　　　事业运行</t>
  </si>
  <si>
    <t>　　　　科技转化与推广服务</t>
  </si>
  <si>
    <t>　　　　病虫害控制</t>
  </si>
  <si>
    <t>　　　　农产品质量安全</t>
  </si>
  <si>
    <t>　　　　执法监管</t>
  </si>
  <si>
    <t>　　　　农业行业业务管理</t>
  </si>
  <si>
    <t xml:space="preserve">    防灾救灾</t>
  </si>
  <si>
    <t xml:space="preserve">    农业结构调整补贴</t>
  </si>
  <si>
    <t>　　　　农业生产支持补贴</t>
  </si>
  <si>
    <t>　　　　农业组织化与产业化经营</t>
  </si>
  <si>
    <t xml:space="preserve">    农产品加工与促销</t>
  </si>
  <si>
    <t>　　　　农业资源保护修复与利用</t>
  </si>
  <si>
    <t xml:space="preserve">    农村道路建设</t>
  </si>
  <si>
    <t>　　　　其他农业支出</t>
  </si>
  <si>
    <t>　　林业</t>
  </si>
  <si>
    <t xml:space="preserve">    森林培育</t>
  </si>
  <si>
    <t xml:space="preserve">    自然保护区等管理</t>
  </si>
  <si>
    <t xml:space="preserve">    执法与监督</t>
  </si>
  <si>
    <t>　　　　其他林业支出</t>
  </si>
  <si>
    <t>　　水利</t>
  </si>
  <si>
    <t xml:space="preserve">    水利工程建设</t>
  </si>
  <si>
    <t>　　　　水利运行与维护</t>
  </si>
  <si>
    <t>　　　　水土保持</t>
  </si>
  <si>
    <t xml:space="preserve">    水资源节约管理与保护</t>
  </si>
  <si>
    <t xml:space="preserve">    防汛</t>
  </si>
  <si>
    <t>　　　　大中型水库移民后期扶持专项资产</t>
  </si>
  <si>
    <t>　　　　其他水利支出</t>
  </si>
  <si>
    <t>　　扶贫</t>
  </si>
  <si>
    <t xml:space="preserve">    农村基础设施建设</t>
  </si>
  <si>
    <t>　　　　生产发展</t>
  </si>
  <si>
    <t xml:space="preserve">    扶贫贷款奖补和贴息</t>
  </si>
  <si>
    <t>　　　　其他扶贫支出</t>
  </si>
  <si>
    <t xml:space="preserve">  农业综合开发</t>
  </si>
  <si>
    <t xml:space="preserve">    土地治理</t>
  </si>
  <si>
    <t>　　农村综合改革</t>
  </si>
  <si>
    <t>　　　　对村级一事一议的补助</t>
  </si>
  <si>
    <t>　　　　对村民委员会和村党支部的补助</t>
  </si>
  <si>
    <t xml:space="preserve">    农村综合改革示范试点补助</t>
  </si>
  <si>
    <t xml:space="preserve">    其他农村综合改革支出</t>
  </si>
  <si>
    <t>　　普惠金融发展支出</t>
  </si>
  <si>
    <t>　　　　农业保险保费补贴</t>
  </si>
  <si>
    <t>　　　　创业担保贷款贴息</t>
  </si>
  <si>
    <t xml:space="preserve">    补充创业担保贷款基金</t>
  </si>
  <si>
    <t xml:space="preserve">  其他农林水支出(款)</t>
  </si>
  <si>
    <t xml:space="preserve">    其他农林水支出(项)</t>
  </si>
  <si>
    <t>十二、交通运输支出</t>
  </si>
  <si>
    <t>　　公路水路运输</t>
  </si>
  <si>
    <t xml:space="preserve">    公路建设</t>
  </si>
  <si>
    <t>　　　　公路养护</t>
  </si>
  <si>
    <t>　　　　公路运输管理</t>
  </si>
  <si>
    <t xml:space="preserve">    海事管理</t>
  </si>
  <si>
    <t xml:space="preserve">    其他公路水路运输支出</t>
  </si>
  <si>
    <t>成品油价格改革对交通运输的补贴</t>
  </si>
  <si>
    <t>对农村道路客运的补贴</t>
  </si>
  <si>
    <t>对出租车的补助</t>
  </si>
  <si>
    <t>　　车辆购置税支出</t>
  </si>
  <si>
    <t>　　　　车辆购置税用于公路等基础设施建设支出</t>
  </si>
  <si>
    <t>　　　　车辆购置税用于农村公路建设支出</t>
  </si>
  <si>
    <t>十三、资源勘探信息等支出</t>
  </si>
  <si>
    <t>　　工业和信息产业监管</t>
  </si>
  <si>
    <t xml:space="preserve">    其他工业和信息产业监管支出</t>
  </si>
  <si>
    <t xml:space="preserve">  其他资源勘探信息等支出(款)</t>
  </si>
  <si>
    <t xml:space="preserve">    其他资源勘探信息等支出(项)</t>
  </si>
  <si>
    <t>十四、商业服务业等支出</t>
  </si>
  <si>
    <t>　　商业流通事务</t>
  </si>
  <si>
    <t>　　　　一般行政管理事务</t>
  </si>
  <si>
    <t xml:space="preserve">    其他商业流通事务支出</t>
  </si>
  <si>
    <t xml:space="preserve">  涉外发展服务支出</t>
  </si>
  <si>
    <t>　　　　其他涉外发展事务支出</t>
  </si>
  <si>
    <t>十五、金融支出</t>
  </si>
  <si>
    <t xml:space="preserve">  金融部门行政支出</t>
  </si>
  <si>
    <t xml:space="preserve">    金融部门其他行政支出</t>
  </si>
  <si>
    <t>十六、自然资源海洋气象等支出</t>
  </si>
  <si>
    <t>　　自然资源事务</t>
  </si>
  <si>
    <t xml:space="preserve">    土地资源调查</t>
  </si>
  <si>
    <t xml:space="preserve">    土地资源利用与保护</t>
  </si>
  <si>
    <t xml:space="preserve">    国土整治</t>
  </si>
  <si>
    <t xml:space="preserve">    其他自然资源事务支出</t>
  </si>
  <si>
    <t>　　气象事务</t>
  </si>
  <si>
    <t>十七、住房保障支出</t>
  </si>
  <si>
    <t>　　保障性安居工程支出</t>
  </si>
  <si>
    <t xml:space="preserve">    廉租住房</t>
  </si>
  <si>
    <t>　　　　棚户区改造</t>
  </si>
  <si>
    <t xml:space="preserve">    农村危房改造</t>
  </si>
  <si>
    <t xml:space="preserve">    保障性住房租金补贴</t>
  </si>
  <si>
    <t xml:space="preserve">    其他保障性安居工程支出</t>
  </si>
  <si>
    <t>　　住房改革支出</t>
  </si>
  <si>
    <t>　　　　住房公积金</t>
  </si>
  <si>
    <t>　　城乡社区住宅</t>
  </si>
  <si>
    <t>十八、粮油物资储备支出</t>
  </si>
  <si>
    <t>　　粮油事务</t>
  </si>
  <si>
    <t xml:space="preserve">    其他粮油事务支出</t>
  </si>
  <si>
    <t xml:space="preserve">  物资事务</t>
  </si>
  <si>
    <t xml:space="preserve">    仓库建设</t>
  </si>
  <si>
    <t>　　粮油储备</t>
  </si>
  <si>
    <t>　　　　储备粮油补贴</t>
  </si>
  <si>
    <t>　　　　储备粮（油）库建设</t>
  </si>
  <si>
    <t>十九、灾害防治及应急管理支出</t>
  </si>
  <si>
    <t>　　应急管理事务</t>
  </si>
  <si>
    <t>　　消防事务</t>
  </si>
  <si>
    <t>　　地震事务</t>
  </si>
  <si>
    <t xml:space="preserve">  自然灾害防治</t>
  </si>
  <si>
    <t xml:space="preserve">    地质灾害防治</t>
  </si>
  <si>
    <t xml:space="preserve">  自然灾害救灾及恢复重建支出</t>
  </si>
  <si>
    <t xml:space="preserve">    中央自然灾害生活补助</t>
  </si>
  <si>
    <t xml:space="preserve">    自然灾害救灾补助</t>
  </si>
  <si>
    <t xml:space="preserve">    自然灾害灾后重建补助</t>
  </si>
  <si>
    <t>二十、预备费</t>
  </si>
  <si>
    <t>　　预备费</t>
  </si>
  <si>
    <t>　　　　预备费</t>
  </si>
  <si>
    <t xml:space="preserve"> 二十一、 其他支出(款)</t>
  </si>
  <si>
    <t xml:space="preserve">    其他支出(项)</t>
  </si>
  <si>
    <t>二十二、债务付息支出</t>
  </si>
  <si>
    <t>　　地方政府一般债务付息支出</t>
  </si>
  <si>
    <t>　　　　地方政府一般债券付息支出</t>
  </si>
  <si>
    <t>二十三、债务发行费用支出</t>
  </si>
  <si>
    <t xml:space="preserve">  地方政府一般债务发行费用支出</t>
  </si>
  <si>
    <t>总        计</t>
  </si>
  <si>
    <t>附件1-2</t>
  </si>
  <si>
    <t>2020年度东乡县本级一般公共预算支出决算表</t>
  </si>
  <si>
    <t>单位：万元</t>
  </si>
  <si>
    <t xml:space="preserve">       其他人大事务支出</t>
  </si>
  <si>
    <t xml:space="preserve">       其他政协事务支出</t>
  </si>
  <si>
    <t xml:space="preserve">       机关服务</t>
  </si>
  <si>
    <t xml:space="preserve">       其他审计事务支出</t>
  </si>
  <si>
    <t xml:space="preserve">       其他纪检监察事务支出</t>
  </si>
  <si>
    <t xml:space="preserve">       市场主体管理</t>
  </si>
  <si>
    <t xml:space="preserve">      社区矫正</t>
  </si>
  <si>
    <t xml:space="preserve">       其他教育管理事务支出</t>
  </si>
  <si>
    <t xml:space="preserve">       中专教育</t>
  </si>
  <si>
    <t xml:space="preserve">  教育费附加安排的支出</t>
  </si>
  <si>
    <t xml:space="preserve">    农村中小学教学设施</t>
  </si>
  <si>
    <t xml:space="preserve">    其他教育费附加安排的支出</t>
  </si>
  <si>
    <t xml:space="preserve">  科技重大项目</t>
  </si>
  <si>
    <t xml:space="preserve">    科技重大专项</t>
  </si>
  <si>
    <t>　　文化和旅游</t>
  </si>
  <si>
    <t xml:space="preserve">       群众文化</t>
  </si>
  <si>
    <t xml:space="preserve">       文物保护</t>
  </si>
  <si>
    <t xml:space="preserve">       其他文物支出</t>
  </si>
  <si>
    <t xml:space="preserve">    广播</t>
  </si>
  <si>
    <t xml:space="preserve">       劳动保障监察</t>
  </si>
  <si>
    <t>　  行政单位离退休</t>
  </si>
  <si>
    <t xml:space="preserve">       残疾人康复</t>
  </si>
  <si>
    <t xml:space="preserve">      卫生监督机构</t>
  </si>
  <si>
    <t xml:space="preserve">       重大公共卫生专项</t>
  </si>
  <si>
    <t xml:space="preserve">       突发公共卫生事件应急处理</t>
  </si>
  <si>
    <t xml:space="preserve">    中医(民族医)药专项</t>
  </si>
  <si>
    <t>　　其他自然生态保护支出</t>
  </si>
  <si>
    <t xml:space="preserve">      森林管护</t>
  </si>
  <si>
    <t>　　　社会保险补助</t>
  </si>
  <si>
    <t xml:space="preserve">       其他退耕还林还草支出</t>
  </si>
  <si>
    <t xml:space="preserve">       其他污染减排支出</t>
  </si>
  <si>
    <t>　　农业农村</t>
  </si>
  <si>
    <t xml:space="preserve">       防灾救灾</t>
  </si>
  <si>
    <t xml:space="preserve">       农业生产发展</t>
  </si>
  <si>
    <t xml:space="preserve">        农村社会事业</t>
  </si>
  <si>
    <t xml:space="preserve">       农村道路建设</t>
  </si>
  <si>
    <t xml:space="preserve">       农田建设</t>
  </si>
  <si>
    <t>　　　　其他农业农村支出</t>
  </si>
  <si>
    <t>　　林业和草原</t>
  </si>
  <si>
    <t xml:space="preserve">       森林资源培育</t>
  </si>
  <si>
    <t xml:space="preserve">       技术推广与转化</t>
  </si>
  <si>
    <t xml:space="preserve">       产业化管理</t>
  </si>
  <si>
    <t xml:space="preserve">       水利工程建设</t>
  </si>
  <si>
    <t xml:space="preserve">       防汛</t>
  </si>
  <si>
    <t xml:space="preserve">       农村水利</t>
  </si>
  <si>
    <t xml:space="preserve">       水利安全监督</t>
  </si>
  <si>
    <t xml:space="preserve">       社会发展</t>
  </si>
  <si>
    <t xml:space="preserve">       农村综合改革示范试点补助</t>
  </si>
  <si>
    <t xml:space="preserve">       其他农村综合改革支出</t>
  </si>
  <si>
    <t xml:space="preserve">       其他普惠金融发展支出</t>
  </si>
  <si>
    <t xml:space="preserve">       水路运输管理支出</t>
  </si>
  <si>
    <t xml:space="preserve">      其他公路水路运输支出</t>
  </si>
  <si>
    <t xml:space="preserve">   其他交通运输支出(款)</t>
  </si>
  <si>
    <t xml:space="preserve">        其他交通运输支出(项)</t>
  </si>
  <si>
    <t xml:space="preserve">       民贸民品贷款贴息</t>
  </si>
  <si>
    <t xml:space="preserve">      其他商业流通事务支出</t>
  </si>
  <si>
    <t>　　行政运行</t>
  </si>
  <si>
    <t xml:space="preserve">    自然资源利用与保护</t>
  </si>
  <si>
    <t xml:space="preserve">    地质矿产资源与环境调查</t>
  </si>
  <si>
    <t>　　棚户区改造</t>
  </si>
  <si>
    <t xml:space="preserve">    老旧小区改造</t>
  </si>
  <si>
    <t xml:space="preserve">    公有住房建设和维修改造支出</t>
  </si>
  <si>
    <t xml:space="preserve">    应急救援</t>
  </si>
  <si>
    <t>行政运行</t>
  </si>
  <si>
    <t>二十一、 其他支出(款)</t>
  </si>
  <si>
    <t>一般公共服务支出</t>
  </si>
  <si>
    <t xml:space="preserve">  人大事务</t>
  </si>
  <si>
    <t xml:space="preserve">    其他人大事务支出</t>
  </si>
  <si>
    <t xml:space="preserve">  政协事务</t>
  </si>
  <si>
    <t xml:space="preserve">    其他政协事务支出</t>
  </si>
  <si>
    <t xml:space="preserve">  政府办公厅(室)及相关机构事务</t>
  </si>
  <si>
    <t xml:space="preserve">    机关服务</t>
  </si>
  <si>
    <t xml:space="preserve">    信访事务</t>
  </si>
  <si>
    <t xml:space="preserve">    其他政府办公厅(室)及相关机构事务支出</t>
  </si>
  <si>
    <t xml:space="preserve">  发展与改革事务</t>
  </si>
  <si>
    <t xml:space="preserve">    其他发展与改革事务支出</t>
  </si>
  <si>
    <t xml:space="preserve">  统计信息事务</t>
  </si>
  <si>
    <t xml:space="preserve">  财政事务</t>
  </si>
  <si>
    <t xml:space="preserve">    信息化建设</t>
  </si>
  <si>
    <t xml:space="preserve">    其他财政事务支出</t>
  </si>
  <si>
    <t xml:space="preserve">  税收事务</t>
  </si>
  <si>
    <t xml:space="preserve">  审计事务</t>
  </si>
  <si>
    <t xml:space="preserve">    其他审计事务支出</t>
  </si>
  <si>
    <t xml:space="preserve">  人力资源事务</t>
  </si>
  <si>
    <t xml:space="preserve">    其他人力资源事务支出</t>
  </si>
  <si>
    <t xml:space="preserve">  纪检监察事务</t>
  </si>
  <si>
    <t xml:space="preserve">    其他纪检监察事务支出</t>
  </si>
  <si>
    <t xml:space="preserve">  商贸事务</t>
  </si>
  <si>
    <t xml:space="preserve">  档案事务</t>
  </si>
  <si>
    <t xml:space="preserve">  民主党派及工商联事务</t>
  </si>
  <si>
    <t xml:space="preserve">  群众团体事务</t>
  </si>
  <si>
    <t xml:space="preserve">    工会事务</t>
  </si>
  <si>
    <t xml:space="preserve">  党委办公厅(室)及相关机构事务</t>
  </si>
  <si>
    <t xml:space="preserve">  组织事务</t>
  </si>
  <si>
    <t xml:space="preserve">    其他组织事务支出</t>
  </si>
  <si>
    <t xml:space="preserve">  宣传事务</t>
  </si>
  <si>
    <t xml:space="preserve">  统战事务</t>
  </si>
  <si>
    <t xml:space="preserve">    宗教事务</t>
  </si>
  <si>
    <t xml:space="preserve">  其他共产党事务支出(款)</t>
  </si>
  <si>
    <t xml:space="preserve">  市场监督管理事务</t>
  </si>
  <si>
    <t xml:space="preserve">    市场主体管理</t>
  </si>
  <si>
    <t xml:space="preserve">  其他一般公共服务支出(款)</t>
  </si>
  <si>
    <t xml:space="preserve">    其他一般公共服务支出(项)</t>
  </si>
  <si>
    <t>公共安全支出</t>
  </si>
  <si>
    <t xml:space="preserve">  公安</t>
  </si>
  <si>
    <t xml:space="preserve">    其他公安支出</t>
  </si>
  <si>
    <t xml:space="preserve">  检察</t>
  </si>
  <si>
    <t xml:space="preserve">  法院</t>
  </si>
  <si>
    <t xml:space="preserve">  司法</t>
  </si>
  <si>
    <t xml:space="preserve">    法律援助</t>
  </si>
  <si>
    <t xml:space="preserve">    社区矫正</t>
  </si>
  <si>
    <t xml:space="preserve">    其他司法支出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</si>
  <si>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</si>
  <si>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</si>
  <si>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</si>
  <si>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</si>
  <si>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</si>
  <si>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</si>
  <si>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</si>
  <si>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</si>
  <si>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</si>
  <si>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</si>
  <si>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中等职业教育</t>
  </si>
  <si>
    <t xml:space="preserve">    技校教育</t>
  </si>
  <si>
    <t xml:space="preserve">    高等职业教育</t>
  </si>
  <si>
    <t xml:space="preserve">  进修及培训</t>
  </si>
  <si>
    <t xml:space="preserve">    干部教育</t>
  </si>
  <si>
    <t>科学技术支出</t>
  </si>
  <si>
    <t xml:space="preserve">  科学技术管理事务</t>
  </si>
  <si>
    <t xml:space="preserve">  科学技术普及</t>
  </si>
  <si>
    <t xml:space="preserve">    机构运行</t>
  </si>
  <si>
    <t>文化旅游体育与传媒支出</t>
  </si>
  <si>
    <t xml:space="preserve">  文化和旅游</t>
  </si>
  <si>
    <t xml:space="preserve">    艺术表演团体</t>
  </si>
  <si>
    <t xml:space="preserve">    文化创作与保护</t>
  </si>
  <si>
    <t xml:space="preserve">    其他文化和旅游支出</t>
  </si>
  <si>
    <t xml:space="preserve">  文物</t>
  </si>
  <si>
    <t xml:space="preserve">    博物馆</t>
  </si>
  <si>
    <t xml:space="preserve">    其他文物支出</t>
  </si>
  <si>
    <t xml:space="preserve">  新闻出版电影</t>
  </si>
  <si>
    <t xml:space="preserve">  其他文化旅游体育与传媒支出(款)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</si>
  <si>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</si>
  <si>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</si>
  <si>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</si>
  <si>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劳动保障监察</t>
  </si>
  <si>
    <t xml:space="preserve">  民政管理事务</t>
  </si>
  <si>
    <t xml:space="preserve">  行政事业单位养老支出</t>
  </si>
  <si>
    <t xml:space="preserve">    行政单位离退休</t>
  </si>
  <si>
    <t xml:space="preserve">    对机关事业单位基本养老保险基金的补助</t>
  </si>
  <si>
    <t xml:space="preserve">  就业补助</t>
  </si>
  <si>
    <t xml:space="preserve">    其他就业补助支出</t>
  </si>
  <si>
    <t xml:space="preserve">  抚恤</t>
  </si>
  <si>
    <t xml:space="preserve">    其他优抚支出</t>
  </si>
  <si>
    <t xml:space="preserve">  退役安置</t>
  </si>
  <si>
    <t xml:space="preserve">    退役士兵安置</t>
  </si>
  <si>
    <t xml:space="preserve">    退役士兵管理教育</t>
  </si>
  <si>
    <t xml:space="preserve">  残疾人事业</t>
  </si>
  <si>
    <t xml:space="preserve">    残疾人就业和扶贫</t>
  </si>
  <si>
    <t xml:space="preserve">    其他残疾人事业支出</t>
  </si>
  <si>
    <t xml:space="preserve">  最低生活保障</t>
  </si>
  <si>
    <t xml:space="preserve">    农村最低生活保障金支出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</si>
  <si>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</si>
  <si>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</si>
  <si>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</si>
  <si>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</si>
  <si>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</si>
  <si>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财政对工伤保险基金的补助</t>
  </si>
  <si>
    <t xml:space="preserve">  退役军人管理事务</t>
  </si>
  <si>
    <t>卫生健康支出</t>
  </si>
  <si>
    <t xml:space="preserve">  卫生健康管理事务</t>
  </si>
  <si>
    <t xml:space="preserve">    其他卫生健康管理事务支出</t>
  </si>
  <si>
    <t xml:space="preserve">  基层医疗卫生机构</t>
  </si>
  <si>
    <t xml:space="preserve">    其他基层医疗卫生机构支出</t>
  </si>
  <si>
    <t xml:space="preserve">  公共卫生</t>
  </si>
  <si>
    <t xml:space="preserve">    卫生监督机构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</si>
  <si>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</si>
  <si>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</si>
  <si>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</si>
  <si>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计划生育事务</t>
  </si>
  <si>
    <t xml:space="preserve">    其他计划生育事务支出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</si>
  <si>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</si>
  <si>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</si>
  <si>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</si>
  <si>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</si>
  <si>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</si>
  <si>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</si>
  <si>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</si>
  <si>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>节能环保支出</t>
  </si>
  <si>
    <t xml:space="preserve">  环境保护管理事务</t>
  </si>
  <si>
    <t xml:space="preserve">  污染防治</t>
  </si>
  <si>
    <t xml:space="preserve">    水体</t>
  </si>
  <si>
    <t xml:space="preserve">  自然生态保护</t>
  </si>
  <si>
    <t xml:space="preserve">    其他自然生态保护支出</t>
  </si>
  <si>
    <t xml:space="preserve">  退耕还林还草</t>
  </si>
  <si>
    <t xml:space="preserve">    退耕现金</t>
  </si>
  <si>
    <t xml:space="preserve">    其他退耕还林还草支出</t>
  </si>
  <si>
    <t xml:space="preserve">  污染减排</t>
  </si>
  <si>
    <t xml:space="preserve">    生态环境监测与信息</t>
  </si>
  <si>
    <t xml:space="preserve">    减排专项支出</t>
  </si>
  <si>
    <t xml:space="preserve">  能源管理事务</t>
  </si>
  <si>
    <t>城乡社区支出</t>
  </si>
  <si>
    <t xml:space="preserve">  城乡社区管理事务</t>
  </si>
  <si>
    <t xml:space="preserve">  城乡社区环境卫生(款)</t>
  </si>
  <si>
    <t xml:space="preserve">    城乡社区环境卫生(项)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</si>
  <si>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</si>
  <si>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</si>
  <si>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</si>
  <si>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</si>
  <si>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科技转化与推广服务</t>
  </si>
  <si>
    <t xml:space="preserve">    病虫害控制</t>
  </si>
  <si>
    <t xml:space="preserve">    执法监管</t>
  </si>
  <si>
    <t xml:space="preserve">    行业业务管理</t>
  </si>
  <si>
    <t xml:space="preserve">    农业生产发展</t>
  </si>
  <si>
    <t xml:space="preserve">    农村合作经济</t>
  </si>
  <si>
    <t xml:space="preserve">    农村社会事业</t>
  </si>
  <si>
    <t xml:space="preserve">    农业资源保护修复与利用</t>
  </si>
  <si>
    <t xml:space="preserve">    农田建设</t>
  </si>
  <si>
    <t xml:space="preserve">    其他农业农村支出</t>
  </si>
  <si>
    <t xml:space="preserve">  林业和草原</t>
  </si>
  <si>
    <t xml:space="preserve">    森林资源培育</t>
  </si>
  <si>
    <t xml:space="preserve">    技术推广与转化</t>
  </si>
  <si>
    <t xml:space="preserve">    产业化管理</t>
  </si>
  <si>
    <t xml:space="preserve">    其他林业和草原支出</t>
  </si>
  <si>
    <t xml:space="preserve">  水利</t>
  </si>
  <si>
    <t xml:space="preserve">    水利工程运行与维护</t>
  </si>
  <si>
    <t xml:space="preserve">    水土保持</t>
  </si>
  <si>
    <t xml:space="preserve">    农村水利</t>
  </si>
  <si>
    <t xml:space="preserve">    大中型水库移民后期扶持专项支出</t>
  </si>
  <si>
    <t xml:space="preserve">    水利安全监督</t>
  </si>
  <si>
    <t xml:space="preserve">    其他水利支出</t>
  </si>
  <si>
    <t xml:space="preserve">  扶贫</t>
  </si>
  <si>
    <t xml:space="preserve">    生产发展</t>
  </si>
  <si>
    <t xml:space="preserve">    社会发展</t>
  </si>
  <si>
    <t xml:space="preserve">    其他扶贫支出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</si>
  <si>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</si>
  <si>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</si>
  <si>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</si>
  <si>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普惠金融发展支出</t>
  </si>
  <si>
    <t xml:space="preserve">    农业保险保费补贴</t>
  </si>
  <si>
    <t xml:space="preserve">    创业担保贷款贴息</t>
  </si>
  <si>
    <t xml:space="preserve">    其他普惠金融发展支出</t>
  </si>
  <si>
    <t>交通运输支出</t>
  </si>
  <si>
    <t xml:space="preserve">  公路水路运输</t>
  </si>
  <si>
    <t xml:space="preserve">    公路养护</t>
  </si>
  <si>
    <t xml:space="preserve">    公路运输管理</t>
  </si>
  <si>
    <t xml:space="preserve">    水路运输管理支出</t>
  </si>
  <si>
    <t xml:space="preserve">  成品油价格改革对交通运输的补贴</t>
  </si>
  <si>
    <t xml:space="preserve">    对农村道路客运的补贴</t>
  </si>
  <si>
    <t xml:space="preserve">    对出租车的补贴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</si>
  <si>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</si>
  <si>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</si>
  <si>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</si>
  <si>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其他交通运输支出(款)</t>
  </si>
  <si>
    <t xml:space="preserve">    其他交通运输支出(项)</t>
  </si>
  <si>
    <t>资源勘探工业信息等支出</t>
  </si>
  <si>
    <t xml:space="preserve">  工业和信息产业监管</t>
  </si>
  <si>
    <t xml:space="preserve">  其他资源勘探工业信息等支出(款)</t>
  </si>
  <si>
    <t xml:space="preserve">    其他资源勘探工业信息等支出(项)</t>
  </si>
  <si>
    <t>商业服务业等支出</t>
  </si>
  <si>
    <t xml:space="preserve">  商业流通事务</t>
  </si>
  <si>
    <t xml:space="preserve">    民贸民品贷款贴息</t>
  </si>
  <si>
    <t>金融支出</t>
  </si>
  <si>
    <t>自然资源海洋气象等支出</t>
  </si>
  <si>
    <t xml:space="preserve">  自然资源事务</t>
  </si>
  <si>
    <t xml:space="preserve">  气象事务</t>
  </si>
  <si>
    <t>住房保障支出</t>
  </si>
  <si>
    <t xml:space="preserve">  保障性安居工程支出</t>
  </si>
  <si>
    <t xml:space="preserve">    棚户区改造</t>
  </si>
  <si>
    <t xml:space="preserve">  住房改革支出</t>
  </si>
  <si>
    <t xml:space="preserve">    住房公积金</t>
  </si>
  <si>
    <t xml:space="preserve">  城乡社区住宅</t>
  </si>
  <si>
    <t>粮油物资储备支出</t>
  </si>
  <si>
    <t xml:space="preserve">  粮油事务</t>
  </si>
  <si>
    <t xml:space="preserve">  粮油储备</t>
  </si>
  <si>
    <t xml:space="preserve">    储备粮油补贴</t>
  </si>
  <si>
    <t>灾害防治及应急管理支出</t>
  </si>
  <si>
    <t xml:space="preserve">  应急管理事务</t>
  </si>
  <si>
    <t xml:space="preserve">  消防事务</t>
  </si>
  <si>
    <t xml:space="preserve">  地震事务</t>
  </si>
  <si>
    <t>其他支出(类)</t>
  </si>
  <si>
    <t xml:space="preserve">  其他支出(款)</t>
  </si>
  <si>
    <t>债务付息支出</t>
  </si>
  <si>
    <t xml:space="preserve">  地方政府一般债务付息支出</t>
  </si>
  <si>
    <t xml:space="preserve">    地方政府一般债券付息支出</t>
  </si>
  <si>
    <t>债务发行费用支出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</si>
  <si>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专项普查活动</t>
    </r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</si>
  <si>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其他纪检监察事务支出</t>
    </r>
  </si>
  <si>
    <t>　　民族事务</t>
  </si>
  <si>
    <t>　　　　其他民族事务支出</t>
  </si>
  <si>
    <t>　　　　其他市场监督管理事务</t>
  </si>
  <si>
    <t>　　　　中等职业教育</t>
  </si>
  <si>
    <t>　　　　其他文化和旅游支出</t>
  </si>
  <si>
    <t>　　广播电视</t>
  </si>
  <si>
    <t>　　　　其他广播电视支出</t>
  </si>
  <si>
    <t>　　其他文化旅游体育与传媒支出</t>
  </si>
  <si>
    <t xml:space="preserve">       其他文化旅游体育与传媒支出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</si>
  <si>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 其他人力资源和社会保障事务支出</t>
    </r>
  </si>
  <si>
    <t>　　　　其他民政管理事务</t>
  </si>
  <si>
    <t>　　　　行政单位离退休</t>
  </si>
  <si>
    <t>　　　　机关事业单位基本养老保险缴费支出</t>
  </si>
  <si>
    <t xml:space="preserve">    就业补助</t>
  </si>
  <si>
    <t xml:space="preserve">        公益性岗位补贴</t>
  </si>
  <si>
    <t xml:space="preserve">        其他就业补助支出</t>
  </si>
  <si>
    <t>　　　　其他卫生健康管理事务支出</t>
  </si>
  <si>
    <t xml:space="preserve">    公立医院</t>
  </si>
  <si>
    <t xml:space="preserve">        其他公立医院支出</t>
  </si>
  <si>
    <t xml:space="preserve">    基层医疗卫生机构</t>
  </si>
  <si>
    <t xml:space="preserve">        其他基层医疗卫生机构支出</t>
  </si>
  <si>
    <t xml:space="preserve">    中医药</t>
  </si>
  <si>
    <t xml:space="preserve">       中医（民族医）药专项</t>
  </si>
  <si>
    <t xml:space="preserve">    计划生育</t>
  </si>
  <si>
    <t xml:space="preserve">        计划生育服务</t>
  </si>
  <si>
    <t>　　医疗保障管理事务</t>
  </si>
  <si>
    <t>　　　　生态保护</t>
  </si>
  <si>
    <t xml:space="preserve">    污染减排</t>
  </si>
  <si>
    <t xml:space="preserve">       减排专项支出</t>
  </si>
  <si>
    <t xml:space="preserve">        对高校毕业生到基层任职补助</t>
  </si>
  <si>
    <t>　　　　农田建设</t>
  </si>
  <si>
    <t>　　　　其他林业和草原支出</t>
  </si>
  <si>
    <t>　　　　水资源节约管理与保护</t>
  </si>
  <si>
    <t>　　其他农林水支出</t>
  </si>
  <si>
    <t>　　　　其他农林水支出</t>
  </si>
  <si>
    <t>　　金融部门监管支出</t>
  </si>
  <si>
    <t>　　　　金融行业电子化建设</t>
  </si>
  <si>
    <t>　　　　农村危房改造</t>
  </si>
  <si>
    <t>　　　　老旧小区改造</t>
  </si>
  <si>
    <t>　　　　住房公积金管理</t>
  </si>
  <si>
    <t xml:space="preserve">    自然灾害防治</t>
  </si>
  <si>
    <t xml:space="preserve">       地质灾害防治</t>
  </si>
  <si>
    <t xml:space="preserve">    其他灾害防治及应急管理支出</t>
  </si>
  <si>
    <t xml:space="preserve">       其他灾害防治及应急管理支出</t>
  </si>
  <si>
    <t>二十一、债务付息支出</t>
  </si>
  <si>
    <t>二十二、债务发行费用支出</t>
  </si>
  <si>
    <t>　　地方政府一般债务发行费用支出</t>
  </si>
  <si>
    <t>　　　　地方政府一般债券发行费用支出</t>
  </si>
</sst>
</file>

<file path=xl/styles.xml><?xml version="1.0" encoding="utf-8"?>
<styleSheet xmlns="http://schemas.openxmlformats.org/spreadsheetml/2006/main">
  <numFmts count="7">
    <numFmt numFmtId="176" formatCode="0;[Red]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;[Red]0.00"/>
    <numFmt numFmtId="178" formatCode="0_ ;[Red]\-0\ "/>
  </numFmts>
  <fonts count="30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sz val="9"/>
      <color indexed="8"/>
      <name val="黑体"/>
      <charset val="134"/>
    </font>
    <font>
      <b/>
      <sz val="18"/>
      <color indexed="8"/>
      <name val="宋体"/>
      <charset val="134"/>
    </font>
    <font>
      <sz val="11"/>
      <color indexed="8"/>
      <name val="Calibri"/>
      <charset val="134"/>
    </font>
    <font>
      <sz val="9"/>
      <color indexed="8"/>
      <name val="宋体"/>
      <charset val="134"/>
    </font>
    <font>
      <b/>
      <sz val="10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19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7" borderId="19" applyNumberFormat="0" applyAlignment="0" applyProtection="0">
      <alignment vertical="center"/>
    </xf>
    <xf numFmtId="0" fontId="20" fillId="7" borderId="22" applyNumberFormat="0" applyAlignment="0" applyProtection="0">
      <alignment vertical="center"/>
    </xf>
    <xf numFmtId="0" fontId="13" fillId="6" borderId="1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5" fillId="0" borderId="0"/>
  </cellStyleXfs>
  <cellXfs count="90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0" fillId="0" borderId="0" xfId="0" applyAlignment="1"/>
    <xf numFmtId="0" fontId="5" fillId="0" borderId="0" xfId="49"/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9" fontId="6" fillId="0" borderId="0" xfId="0" applyNumberFormat="1" applyFont="1" applyBorder="1" applyAlignment="1" applyProtection="1">
      <alignment vertical="center"/>
    </xf>
    <xf numFmtId="0" fontId="0" fillId="0" borderId="0" xfId="0" applyAlignment="1">
      <alignment horizontal="left"/>
    </xf>
    <xf numFmtId="0" fontId="7" fillId="0" borderId="0" xfId="49" applyFont="1" applyBorder="1" applyAlignment="1" applyProtection="1">
      <alignment horizontal="center" vertical="center"/>
    </xf>
    <xf numFmtId="0" fontId="7" fillId="0" borderId="0" xfId="49" applyFont="1" applyBorder="1" applyAlignment="1" applyProtection="1">
      <alignment horizontal="left" vertical="center"/>
    </xf>
    <xf numFmtId="9" fontId="7" fillId="0" borderId="0" xfId="49" applyNumberFormat="1" applyFont="1" applyBorder="1" applyAlignment="1" applyProtection="1">
      <alignment horizontal="center" vertical="center"/>
    </xf>
    <xf numFmtId="0" fontId="8" fillId="0" borderId="0" xfId="49" applyFont="1" applyBorder="1" applyAlignment="1" applyProtection="1">
      <alignment horizontal="left"/>
    </xf>
    <xf numFmtId="0" fontId="8" fillId="0" borderId="0" xfId="49" applyFont="1" applyBorder="1" applyAlignment="1" applyProtection="1"/>
    <xf numFmtId="9" fontId="8" fillId="0" borderId="0" xfId="49" applyNumberFormat="1" applyFont="1" applyBorder="1" applyAlignment="1" applyProtection="1"/>
    <xf numFmtId="177" fontId="9" fillId="0" borderId="0" xfId="49" applyNumberFormat="1" applyFont="1" applyBorder="1" applyAlignment="1" applyProtection="1">
      <alignment horizontal="right" vertical="center"/>
    </xf>
    <xf numFmtId="0" fontId="10" fillId="3" borderId="1" xfId="0" applyFont="1" applyFill="1" applyBorder="1" applyAlignment="1">
      <alignment horizontal="left" vertical="center" wrapText="1"/>
    </xf>
    <xf numFmtId="9" fontId="10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/>
    </xf>
    <xf numFmtId="176" fontId="3" fillId="3" borderId="1" xfId="0" applyNumberFormat="1" applyFont="1" applyFill="1" applyBorder="1" applyAlignment="1" applyProtection="1">
      <alignment horizontal="left" vertical="center"/>
    </xf>
    <xf numFmtId="9" fontId="3" fillId="3" borderId="1" xfId="0" applyNumberFormat="1" applyFont="1" applyFill="1" applyBorder="1" applyAlignment="1" applyProtection="1">
      <alignment horizontal="left" vertical="center"/>
    </xf>
    <xf numFmtId="176" fontId="4" fillId="3" borderId="1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left" vertical="center"/>
    </xf>
    <xf numFmtId="9" fontId="4" fillId="3" borderId="1" xfId="0" applyNumberFormat="1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3" fontId="1" fillId="3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0" fillId="3" borderId="0" xfId="0" applyFill="1">
      <alignment vertical="center"/>
    </xf>
    <xf numFmtId="0" fontId="0" fillId="0" borderId="6" xfId="0" applyBorder="1">
      <alignment vertical="center"/>
    </xf>
    <xf numFmtId="10" fontId="0" fillId="0" borderId="0" xfId="0" applyNumberFormat="1" applyBorder="1">
      <alignment vertical="center"/>
    </xf>
    <xf numFmtId="10" fontId="0" fillId="0" borderId="7" xfId="0" applyNumberFormat="1" applyBorder="1">
      <alignment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0" fontId="10" fillId="0" borderId="0" xfId="0" applyNumberFormat="1" applyFont="1" applyBorder="1" applyAlignment="1">
      <alignment horizontal="center" vertical="center" wrapText="1"/>
    </xf>
    <xf numFmtId="10" fontId="10" fillId="0" borderId="7" xfId="0" applyNumberFormat="1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0" fontId="10" fillId="3" borderId="0" xfId="0" applyNumberFormat="1" applyFont="1" applyFill="1" applyBorder="1" applyAlignment="1">
      <alignment horizontal="center" vertical="center" wrapText="1"/>
    </xf>
    <xf numFmtId="10" fontId="10" fillId="3" borderId="7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vertical="center"/>
    </xf>
    <xf numFmtId="176" fontId="3" fillId="3" borderId="10" xfId="0" applyNumberFormat="1" applyFont="1" applyFill="1" applyBorder="1" applyAlignment="1" applyProtection="1">
      <alignment horizontal="right" vertical="center"/>
    </xf>
    <xf numFmtId="3" fontId="2" fillId="3" borderId="6" xfId="0" applyNumberFormat="1" applyFont="1" applyFill="1" applyBorder="1" applyAlignment="1" applyProtection="1">
      <alignment horizontal="right" vertical="center"/>
    </xf>
    <xf numFmtId="10" fontId="0" fillId="3" borderId="0" xfId="0" applyNumberFormat="1" applyFill="1" applyBorder="1">
      <alignment vertical="center"/>
    </xf>
    <xf numFmtId="10" fontId="0" fillId="3" borderId="7" xfId="0" applyNumberFormat="1" applyFill="1" applyBorder="1">
      <alignment vertical="center"/>
    </xf>
    <xf numFmtId="178" fontId="9" fillId="0" borderId="11" xfId="49" applyNumberFormat="1" applyFont="1" applyFill="1" applyBorder="1" applyAlignment="1" applyProtection="1">
      <alignment horizontal="right" vertical="center"/>
    </xf>
    <xf numFmtId="0" fontId="3" fillId="3" borderId="3" xfId="0" applyFont="1" applyFill="1" applyBorder="1" applyAlignment="1" applyProtection="1">
      <alignment vertical="center"/>
    </xf>
    <xf numFmtId="176" fontId="3" fillId="3" borderId="12" xfId="0" applyNumberFormat="1" applyFont="1" applyFill="1" applyBorder="1" applyAlignment="1" applyProtection="1">
      <alignment horizontal="right" vertical="center"/>
    </xf>
    <xf numFmtId="178" fontId="9" fillId="0" borderId="0" xfId="49" applyNumberFormat="1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vertical="center"/>
    </xf>
    <xf numFmtId="176" fontId="4" fillId="3" borderId="12" xfId="0" applyNumberFormat="1" applyFont="1" applyFill="1" applyBorder="1" applyAlignment="1" applyProtection="1">
      <alignment horizontal="right" vertical="center"/>
    </xf>
    <xf numFmtId="0" fontId="3" fillId="3" borderId="4" xfId="0" applyFont="1" applyFill="1" applyBorder="1" applyAlignment="1" applyProtection="1">
      <alignment vertical="center"/>
    </xf>
    <xf numFmtId="176" fontId="3" fillId="3" borderId="13" xfId="0" applyNumberFormat="1" applyFont="1" applyFill="1" applyBorder="1" applyAlignment="1" applyProtection="1">
      <alignment horizontal="right" vertical="center"/>
    </xf>
    <xf numFmtId="0" fontId="4" fillId="3" borderId="12" xfId="0" applyFont="1" applyFill="1" applyBorder="1" applyAlignment="1" applyProtection="1">
      <alignment vertical="center"/>
    </xf>
    <xf numFmtId="176" fontId="4" fillId="3" borderId="0" xfId="0" applyNumberFormat="1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vertical="center"/>
    </xf>
    <xf numFmtId="176" fontId="3" fillId="3" borderId="14" xfId="0" applyNumberFormat="1" applyFont="1" applyFill="1" applyBorder="1" applyAlignment="1" applyProtection="1">
      <alignment horizontal="left" vertical="center"/>
    </xf>
    <xf numFmtId="176" fontId="3" fillId="3" borderId="0" xfId="0" applyNumberFormat="1" applyFont="1" applyFill="1" applyBorder="1" applyAlignment="1" applyProtection="1">
      <alignment horizontal="right" vertical="center"/>
    </xf>
    <xf numFmtId="0" fontId="4" fillId="3" borderId="4" xfId="0" applyFont="1" applyFill="1" applyBorder="1" applyAlignment="1" applyProtection="1">
      <alignment vertical="center"/>
    </xf>
    <xf numFmtId="176" fontId="4" fillId="3" borderId="13" xfId="0" applyNumberFormat="1" applyFont="1" applyFill="1" applyBorder="1" applyAlignment="1" applyProtection="1">
      <alignment horizontal="right" vertical="center"/>
    </xf>
    <xf numFmtId="0" fontId="3" fillId="3" borderId="12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" fillId="3" borderId="1" xfId="0" applyNumberFormat="1" applyFont="1" applyFill="1" applyBorder="1" applyAlignment="1" applyProtection="1">
      <alignment vertical="center"/>
    </xf>
    <xf numFmtId="0" fontId="2" fillId="3" borderId="1" xfId="0" applyNumberFormat="1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176" fontId="4" fillId="3" borderId="10" xfId="0" applyNumberFormat="1" applyFont="1" applyFill="1" applyBorder="1" applyAlignment="1" applyProtection="1">
      <alignment horizontal="right" vertical="center"/>
    </xf>
    <xf numFmtId="0" fontId="3" fillId="3" borderId="5" xfId="0" applyFont="1" applyFill="1" applyBorder="1" applyAlignment="1" applyProtection="1">
      <alignment vertical="center"/>
    </xf>
    <xf numFmtId="0" fontId="1" fillId="3" borderId="15" xfId="0" applyNumberFormat="1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center" vertical="center"/>
    </xf>
    <xf numFmtId="176" fontId="3" fillId="3" borderId="17" xfId="0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9"/>
  <sheetViews>
    <sheetView workbookViewId="0">
      <selection activeCell="H27" sqref="H27"/>
    </sheetView>
  </sheetViews>
  <sheetFormatPr defaultColWidth="9" defaultRowHeight="13.5"/>
  <cols>
    <col min="1" max="1" width="42" style="45" customWidth="1"/>
    <col min="2" max="2" width="21" customWidth="1"/>
    <col min="3" max="3" width="11" style="46" customWidth="1"/>
    <col min="4" max="4" width="14.375" style="47" customWidth="1"/>
    <col min="5" max="5" width="16.875" style="48" customWidth="1"/>
    <col min="6" max="6" width="14.125" hidden="1" customWidth="1"/>
    <col min="11" max="11" width="14.125" customWidth="1"/>
    <col min="12" max="12" width="28.5" customWidth="1"/>
  </cols>
  <sheetData>
    <row r="1" spans="1:5">
      <c r="A1" s="49" t="s">
        <v>0</v>
      </c>
      <c r="B1" s="50" t="s">
        <v>1</v>
      </c>
      <c r="C1" s="51" t="s">
        <v>2</v>
      </c>
      <c r="D1" s="52" t="s">
        <v>3</v>
      </c>
      <c r="E1" s="53" t="s">
        <v>4</v>
      </c>
    </row>
    <row r="2" s="45" customFormat="1" ht="27" customHeight="1" spans="1:6">
      <c r="A2" s="54"/>
      <c r="B2" s="55"/>
      <c r="C2" s="56"/>
      <c r="D2" s="57"/>
      <c r="E2" s="58"/>
      <c r="F2" s="45" t="s">
        <v>5</v>
      </c>
    </row>
    <row r="3" s="45" customFormat="1" spans="1:6">
      <c r="A3" s="59" t="s">
        <v>6</v>
      </c>
      <c r="B3" s="60">
        <f>B4+B6+B8+B12+B16+B19+B24+B26+B29+B32+B35+B68+B43+B45+B47+B52+B55+B58+B60+B64+B72</f>
        <v>40465</v>
      </c>
      <c r="C3" s="61">
        <v>40300</v>
      </c>
      <c r="D3" s="62">
        <f>C3/B3</f>
        <v>0.995922402075868</v>
      </c>
      <c r="E3" s="63">
        <f>C3/F3</f>
        <v>0.964322461774066</v>
      </c>
      <c r="F3" s="64">
        <v>41791</v>
      </c>
    </row>
    <row r="4" s="45" customFormat="1" spans="1:6">
      <c r="A4" s="65" t="s">
        <v>7</v>
      </c>
      <c r="B4" s="66">
        <f>SUM(B5:B5)</f>
        <v>1213</v>
      </c>
      <c r="C4" s="61">
        <v>1165</v>
      </c>
      <c r="D4" s="62">
        <f t="shared" ref="D4:D67" si="0">C4/B4</f>
        <v>0.96042868920033</v>
      </c>
      <c r="E4" s="63">
        <f t="shared" ref="E4:E67" si="1">C4/F4</f>
        <v>1.00085910652921</v>
      </c>
      <c r="F4" s="67">
        <v>1164</v>
      </c>
    </row>
    <row r="5" s="45" customFormat="1" spans="1:6">
      <c r="A5" s="68" t="s">
        <v>8</v>
      </c>
      <c r="B5" s="69">
        <v>1213</v>
      </c>
      <c r="C5" s="61">
        <v>1165</v>
      </c>
      <c r="D5" s="62">
        <f t="shared" si="0"/>
        <v>0.96042868920033</v>
      </c>
      <c r="E5" s="63">
        <f t="shared" si="1"/>
        <v>1.05239385727191</v>
      </c>
      <c r="F5" s="67">
        <v>1107</v>
      </c>
    </row>
    <row r="6" s="45" customFormat="1" spans="1:12">
      <c r="A6" s="65" t="s">
        <v>9</v>
      </c>
      <c r="B6" s="66">
        <f>SUM(B7:B7)</f>
        <v>1051</v>
      </c>
      <c r="C6" s="61">
        <v>981</v>
      </c>
      <c r="D6" s="62">
        <f t="shared" si="0"/>
        <v>0.933396764985728</v>
      </c>
      <c r="E6" s="63">
        <f t="shared" si="1"/>
        <v>0.768808777429467</v>
      </c>
      <c r="F6" s="67">
        <v>1276</v>
      </c>
      <c r="J6"/>
      <c r="K6"/>
      <c r="L6"/>
    </row>
    <row r="7" s="45" customFormat="1" spans="1:12">
      <c r="A7" s="68" t="s">
        <v>8</v>
      </c>
      <c r="B7" s="69">
        <v>1051</v>
      </c>
      <c r="C7" s="61">
        <v>981</v>
      </c>
      <c r="D7" s="62">
        <f t="shared" si="0"/>
        <v>0.933396764985728</v>
      </c>
      <c r="E7" s="63">
        <f t="shared" si="1"/>
        <v>0.793689320388349</v>
      </c>
      <c r="F7" s="67">
        <v>1236</v>
      </c>
      <c r="J7"/>
      <c r="K7"/>
      <c r="L7"/>
    </row>
    <row r="8" s="45" customFormat="1" spans="1:12">
      <c r="A8" s="65" t="s">
        <v>10</v>
      </c>
      <c r="B8" s="66">
        <f>SUM(B9:B11)</f>
        <v>15395</v>
      </c>
      <c r="C8" s="61">
        <v>15341</v>
      </c>
      <c r="D8" s="62">
        <f t="shared" si="0"/>
        <v>0.996492367651835</v>
      </c>
      <c r="E8" s="63">
        <f t="shared" si="1"/>
        <v>0.848976203652463</v>
      </c>
      <c r="F8" s="67">
        <v>18070</v>
      </c>
      <c r="J8"/>
      <c r="K8"/>
      <c r="L8"/>
    </row>
    <row r="9" s="45" customFormat="1" spans="1:12">
      <c r="A9" s="68" t="s">
        <v>8</v>
      </c>
      <c r="B9" s="69">
        <v>15062</v>
      </c>
      <c r="C9" s="61">
        <v>14896</v>
      </c>
      <c r="D9" s="62">
        <f t="shared" si="0"/>
        <v>0.988978887265967</v>
      </c>
      <c r="E9" s="63">
        <f t="shared" si="1"/>
        <v>0.856190366708817</v>
      </c>
      <c r="F9" s="67">
        <v>17398</v>
      </c>
      <c r="J9"/>
      <c r="K9"/>
      <c r="L9"/>
    </row>
    <row r="10" s="45" customFormat="1" spans="1:12">
      <c r="A10" s="68" t="s">
        <v>11</v>
      </c>
      <c r="B10" s="69">
        <v>255</v>
      </c>
      <c r="C10" s="61">
        <v>265</v>
      </c>
      <c r="D10" s="62">
        <f t="shared" si="0"/>
        <v>1.03921568627451</v>
      </c>
      <c r="E10" s="63">
        <f t="shared" si="1"/>
        <v>0.710455764075067</v>
      </c>
      <c r="F10" s="67">
        <v>373</v>
      </c>
      <c r="J10"/>
      <c r="K10"/>
      <c r="L10"/>
    </row>
    <row r="11" s="45" customFormat="1" spans="1:12">
      <c r="A11" s="68" t="s">
        <v>12</v>
      </c>
      <c r="B11" s="69">
        <v>78</v>
      </c>
      <c r="C11" s="61">
        <v>180</v>
      </c>
      <c r="D11" s="62">
        <f t="shared" si="0"/>
        <v>2.30769230769231</v>
      </c>
      <c r="E11" s="63">
        <f t="shared" si="1"/>
        <v>1.85567010309278</v>
      </c>
      <c r="F11" s="67">
        <v>97</v>
      </c>
      <c r="J11"/>
      <c r="K11"/>
      <c r="L11"/>
    </row>
    <row r="12" s="45" customFormat="1" spans="1:12">
      <c r="A12" s="65" t="s">
        <v>13</v>
      </c>
      <c r="B12" s="66">
        <f>SUM(B13:B15)</f>
        <v>1379</v>
      </c>
      <c r="C12" s="61">
        <v>1382</v>
      </c>
      <c r="D12" s="62">
        <f t="shared" si="0"/>
        <v>1.00217548948513</v>
      </c>
      <c r="E12" s="63">
        <f t="shared" si="1"/>
        <v>0.810557184750733</v>
      </c>
      <c r="F12" s="67">
        <v>1705</v>
      </c>
      <c r="J12"/>
      <c r="K12"/>
      <c r="L12"/>
    </row>
    <row r="13" s="45" customFormat="1" spans="1:12">
      <c r="A13" s="68" t="s">
        <v>8</v>
      </c>
      <c r="B13" s="69">
        <v>1182</v>
      </c>
      <c r="C13" s="61">
        <v>1287</v>
      </c>
      <c r="D13" s="62">
        <f t="shared" si="0"/>
        <v>1.08883248730964</v>
      </c>
      <c r="E13" s="63">
        <f t="shared" si="1"/>
        <v>1.37647058823529</v>
      </c>
      <c r="F13" s="67">
        <v>935</v>
      </c>
      <c r="J13"/>
      <c r="K13"/>
      <c r="L13"/>
    </row>
    <row r="14" s="45" customFormat="1" spans="1:12">
      <c r="A14" s="68" t="s">
        <v>14</v>
      </c>
      <c r="B14" s="69">
        <v>191</v>
      </c>
      <c r="C14" s="61">
        <v>57</v>
      </c>
      <c r="D14" s="62">
        <f t="shared" si="0"/>
        <v>0.298429319371728</v>
      </c>
      <c r="E14" s="63">
        <f t="shared" si="1"/>
        <v>0.211111111111111</v>
      </c>
      <c r="F14" s="67">
        <v>270</v>
      </c>
      <c r="J14"/>
      <c r="K14"/>
      <c r="L14"/>
    </row>
    <row r="15" s="45" customFormat="1" spans="1:12">
      <c r="A15" s="68" t="s">
        <v>15</v>
      </c>
      <c r="B15" s="69">
        <v>6</v>
      </c>
      <c r="C15" s="61">
        <v>38</v>
      </c>
      <c r="D15" s="62">
        <f t="shared" si="0"/>
        <v>6.33333333333333</v>
      </c>
      <c r="E15" s="63">
        <f t="shared" si="1"/>
        <v>0.076</v>
      </c>
      <c r="F15" s="67">
        <v>500</v>
      </c>
      <c r="J15"/>
      <c r="K15"/>
      <c r="L15"/>
    </row>
    <row r="16" s="45" customFormat="1" spans="1:12">
      <c r="A16" s="65" t="s">
        <v>16</v>
      </c>
      <c r="B16" s="66">
        <f>SUM(B17)</f>
        <v>558</v>
      </c>
      <c r="C16" s="61">
        <v>542</v>
      </c>
      <c r="D16" s="62">
        <f t="shared" si="0"/>
        <v>0.971326164874552</v>
      </c>
      <c r="E16" s="63">
        <f t="shared" si="1"/>
        <v>0.813813813813814</v>
      </c>
      <c r="F16" s="67">
        <v>666</v>
      </c>
      <c r="J16"/>
      <c r="K16"/>
      <c r="L16"/>
    </row>
    <row r="17" s="45" customFormat="1" spans="1:12">
      <c r="A17" s="68" t="s">
        <v>8</v>
      </c>
      <c r="B17" s="69">
        <v>558</v>
      </c>
      <c r="C17" s="61">
        <v>493</v>
      </c>
      <c r="D17" s="62">
        <f t="shared" si="0"/>
        <v>0.883512544802867</v>
      </c>
      <c r="E17" s="63">
        <f t="shared" si="1"/>
        <v>0.74024024024024</v>
      </c>
      <c r="F17" s="67">
        <v>666</v>
      </c>
      <c r="J17"/>
      <c r="K17"/>
      <c r="L17"/>
    </row>
    <row r="18" s="45" customFormat="1" spans="1:12">
      <c r="A18" s="68" t="s">
        <v>17</v>
      </c>
      <c r="B18" s="69"/>
      <c r="C18" s="61">
        <v>49</v>
      </c>
      <c r="D18" s="62"/>
      <c r="E18" s="63"/>
      <c r="F18" s="67"/>
      <c r="J18"/>
      <c r="K18"/>
      <c r="L18"/>
    </row>
    <row r="19" s="45" customFormat="1" spans="1:12">
      <c r="A19" s="65" t="s">
        <v>18</v>
      </c>
      <c r="B19" s="66">
        <f>SUM(B20:B23)</f>
        <v>1756</v>
      </c>
      <c r="C19" s="61">
        <v>1774</v>
      </c>
      <c r="D19" s="62">
        <f t="shared" si="0"/>
        <v>1.01025056947608</v>
      </c>
      <c r="E19" s="63">
        <f t="shared" si="1"/>
        <v>0.922516900676027</v>
      </c>
      <c r="F19" s="67">
        <v>1923</v>
      </c>
      <c r="J19"/>
      <c r="K19"/>
      <c r="L19"/>
    </row>
    <row r="20" s="45" customFormat="1" spans="1:12">
      <c r="A20" s="68" t="s">
        <v>8</v>
      </c>
      <c r="B20" s="69">
        <v>1506</v>
      </c>
      <c r="C20" s="61">
        <v>1400</v>
      </c>
      <c r="D20" s="62">
        <f t="shared" si="0"/>
        <v>0.929614873837981</v>
      </c>
      <c r="E20" s="63">
        <f t="shared" si="1"/>
        <v>0.83382966051221</v>
      </c>
      <c r="F20" s="67">
        <v>1679</v>
      </c>
      <c r="J20"/>
      <c r="K20"/>
      <c r="L20"/>
    </row>
    <row r="21" s="45" customFormat="1" spans="1:12">
      <c r="A21" s="68" t="s">
        <v>19</v>
      </c>
      <c r="B21" s="69">
        <v>30</v>
      </c>
      <c r="C21" s="61">
        <v>37</v>
      </c>
      <c r="D21" s="62">
        <f t="shared" si="0"/>
        <v>1.23333333333333</v>
      </c>
      <c r="E21" s="63"/>
      <c r="F21" s="67"/>
      <c r="J21"/>
      <c r="K21"/>
      <c r="L21"/>
    </row>
    <row r="22" s="45" customFormat="1" spans="1:12">
      <c r="A22" s="68" t="s">
        <v>20</v>
      </c>
      <c r="B22" s="69">
        <v>70</v>
      </c>
      <c r="C22" s="61">
        <v>144</v>
      </c>
      <c r="D22" s="62">
        <f t="shared" si="0"/>
        <v>2.05714285714286</v>
      </c>
      <c r="E22" s="63">
        <f t="shared" si="1"/>
        <v>1.2</v>
      </c>
      <c r="F22" s="67">
        <v>120</v>
      </c>
      <c r="J22"/>
      <c r="K22"/>
      <c r="L22"/>
    </row>
    <row r="23" s="45" customFormat="1" spans="1:12">
      <c r="A23" s="68" t="s">
        <v>21</v>
      </c>
      <c r="B23" s="69">
        <v>150</v>
      </c>
      <c r="C23" s="61">
        <v>193</v>
      </c>
      <c r="D23" s="62">
        <f t="shared" si="0"/>
        <v>1.28666666666667</v>
      </c>
      <c r="E23" s="63">
        <f t="shared" si="1"/>
        <v>1.94949494949495</v>
      </c>
      <c r="F23" s="67">
        <v>99</v>
      </c>
      <c r="J23"/>
      <c r="K23"/>
      <c r="L23"/>
    </row>
    <row r="24" s="45" customFormat="1" spans="1:12">
      <c r="A24" s="65" t="s">
        <v>22</v>
      </c>
      <c r="B24" s="66">
        <f>SUM(B25)</f>
        <v>200</v>
      </c>
      <c r="C24" s="61">
        <v>141</v>
      </c>
      <c r="D24" s="62">
        <f t="shared" si="0"/>
        <v>0.705</v>
      </c>
      <c r="E24" s="63">
        <f t="shared" si="1"/>
        <v>0.626666666666667</v>
      </c>
      <c r="F24" s="67">
        <v>225</v>
      </c>
      <c r="J24"/>
      <c r="K24"/>
      <c r="L24"/>
    </row>
    <row r="25" s="45" customFormat="1" spans="1:12">
      <c r="A25" s="68" t="s">
        <v>8</v>
      </c>
      <c r="B25" s="69">
        <v>200</v>
      </c>
      <c r="C25" s="61">
        <v>141</v>
      </c>
      <c r="D25" s="62">
        <f t="shared" si="0"/>
        <v>0.705</v>
      </c>
      <c r="E25" s="63">
        <f t="shared" si="1"/>
        <v>0.626666666666667</v>
      </c>
      <c r="F25" s="67">
        <v>225</v>
      </c>
      <c r="J25"/>
      <c r="K25"/>
      <c r="L25"/>
    </row>
    <row r="26" s="45" customFormat="1" spans="1:12">
      <c r="A26" s="65" t="s">
        <v>23</v>
      </c>
      <c r="B26" s="66">
        <f>SUM(B27)</f>
        <v>731</v>
      </c>
      <c r="C26" s="61">
        <v>676</v>
      </c>
      <c r="D26" s="62">
        <f t="shared" si="0"/>
        <v>0.924760601915185</v>
      </c>
      <c r="E26" s="63">
        <f t="shared" si="1"/>
        <v>0.88135593220339</v>
      </c>
      <c r="F26" s="67">
        <v>767</v>
      </c>
      <c r="J26"/>
      <c r="K26"/>
      <c r="L26"/>
    </row>
    <row r="27" s="45" customFormat="1" spans="1:12">
      <c r="A27" s="68" t="s">
        <v>8</v>
      </c>
      <c r="B27" s="69">
        <v>731</v>
      </c>
      <c r="C27" s="61">
        <v>661</v>
      </c>
      <c r="D27" s="62">
        <f t="shared" si="0"/>
        <v>0.904240766073871</v>
      </c>
      <c r="E27" s="63">
        <f t="shared" si="1"/>
        <v>0.878989361702128</v>
      </c>
      <c r="F27" s="67">
        <v>752</v>
      </c>
      <c r="J27"/>
      <c r="K27"/>
      <c r="L27"/>
    </row>
    <row r="28" s="45" customFormat="1" spans="1:12">
      <c r="A28" s="68"/>
      <c r="B28" s="69"/>
      <c r="C28" s="61">
        <v>15</v>
      </c>
      <c r="D28" s="62"/>
      <c r="E28" s="63"/>
      <c r="F28" s="67"/>
      <c r="J28"/>
      <c r="K28"/>
      <c r="L28"/>
    </row>
    <row r="29" s="45" customFormat="1" ht="14.25" spans="1:12">
      <c r="A29" s="70" t="s">
        <v>24</v>
      </c>
      <c r="B29" s="71">
        <f>SUM(B30:B31)</f>
        <v>803</v>
      </c>
      <c r="C29" s="61">
        <v>1154</v>
      </c>
      <c r="D29" s="62">
        <f t="shared" si="0"/>
        <v>1.43711083437111</v>
      </c>
      <c r="E29" s="63">
        <f t="shared" si="1"/>
        <v>0.772940388479571</v>
      </c>
      <c r="F29" s="67">
        <v>1493</v>
      </c>
      <c r="J29"/>
      <c r="K29"/>
      <c r="L29"/>
    </row>
    <row r="30" s="45" customFormat="1" spans="1:12">
      <c r="A30" s="68" t="s">
        <v>8</v>
      </c>
      <c r="B30" s="69">
        <v>742</v>
      </c>
      <c r="C30" s="61">
        <v>1051</v>
      </c>
      <c r="D30" s="62">
        <f t="shared" si="0"/>
        <v>1.41644204851752</v>
      </c>
      <c r="E30" s="63">
        <f t="shared" si="1"/>
        <v>0.823022709475333</v>
      </c>
      <c r="F30" s="67">
        <v>1277</v>
      </c>
      <c r="J30"/>
      <c r="K30"/>
      <c r="L30"/>
    </row>
    <row r="31" s="45" customFormat="1" spans="1:12">
      <c r="A31" s="68" t="s">
        <v>25</v>
      </c>
      <c r="B31" s="72">
        <v>61</v>
      </c>
      <c r="C31" s="61">
        <v>103</v>
      </c>
      <c r="D31" s="62">
        <f t="shared" si="0"/>
        <v>1.68852459016393</v>
      </c>
      <c r="E31" s="63">
        <f t="shared" si="1"/>
        <v>0.476851851851852</v>
      </c>
      <c r="F31" s="67">
        <v>216</v>
      </c>
      <c r="J31"/>
      <c r="K31"/>
      <c r="L31"/>
    </row>
    <row r="32" s="45" customFormat="1" spans="1:6">
      <c r="A32" s="65" t="s">
        <v>26</v>
      </c>
      <c r="B32" s="66">
        <f>SUM(B33)</f>
        <v>515</v>
      </c>
      <c r="C32" s="61">
        <v>567</v>
      </c>
      <c r="D32" s="62">
        <f t="shared" si="0"/>
        <v>1.10097087378641</v>
      </c>
      <c r="E32" s="63">
        <f t="shared" si="1"/>
        <v>1.05783582089552</v>
      </c>
      <c r="F32" s="67">
        <v>536</v>
      </c>
    </row>
    <row r="33" s="45" customFormat="1" spans="1:6">
      <c r="A33" s="68" t="s">
        <v>8</v>
      </c>
      <c r="B33" s="69">
        <v>515</v>
      </c>
      <c r="C33" s="61">
        <v>544</v>
      </c>
      <c r="D33" s="62">
        <f t="shared" si="0"/>
        <v>1.05631067961165</v>
      </c>
      <c r="E33" s="63">
        <f t="shared" si="1"/>
        <v>1.01492537313433</v>
      </c>
      <c r="F33" s="67">
        <v>536</v>
      </c>
    </row>
    <row r="34" s="45" customFormat="1" spans="1:6">
      <c r="A34" s="68"/>
      <c r="B34" s="69"/>
      <c r="C34" s="61">
        <v>23</v>
      </c>
      <c r="D34" s="62"/>
      <c r="E34" s="63"/>
      <c r="F34" s="67"/>
    </row>
    <row r="35" s="45" customFormat="1" spans="1:6">
      <c r="A35" s="65" t="s">
        <v>27</v>
      </c>
      <c r="B35" s="66">
        <f>SUM(B36)</f>
        <v>468</v>
      </c>
      <c r="C35" s="61">
        <v>663</v>
      </c>
      <c r="D35" s="62">
        <f t="shared" si="0"/>
        <v>1.41666666666667</v>
      </c>
      <c r="E35" s="63">
        <f t="shared" si="1"/>
        <v>0.536407766990291</v>
      </c>
      <c r="F35" s="67">
        <v>1236</v>
      </c>
    </row>
    <row r="36" s="45" customFormat="1" spans="1:6">
      <c r="A36" s="68" t="s">
        <v>8</v>
      </c>
      <c r="B36" s="69">
        <v>468</v>
      </c>
      <c r="C36" s="61">
        <v>572</v>
      </c>
      <c r="D36" s="62">
        <f t="shared" si="0"/>
        <v>1.22222222222222</v>
      </c>
      <c r="E36" s="63">
        <f t="shared" si="1"/>
        <v>0.462783171521036</v>
      </c>
      <c r="F36" s="67">
        <v>1236</v>
      </c>
    </row>
    <row r="37" s="45" customFormat="1" spans="1:6">
      <c r="A37" s="68" t="s">
        <v>28</v>
      </c>
      <c r="B37" s="69"/>
      <c r="C37" s="61">
        <v>91</v>
      </c>
      <c r="D37" s="62"/>
      <c r="E37" s="63"/>
      <c r="F37" s="67"/>
    </row>
    <row r="38" s="45" customFormat="1" spans="1:6">
      <c r="A38" s="44" t="s">
        <v>29</v>
      </c>
      <c r="B38" s="69"/>
      <c r="C38" s="61">
        <v>3</v>
      </c>
      <c r="D38" s="62"/>
      <c r="E38" s="63">
        <f t="shared" si="1"/>
        <v>0.428571428571429</v>
      </c>
      <c r="F38" s="67">
        <v>7</v>
      </c>
    </row>
    <row r="39" s="45" customFormat="1" spans="1:6">
      <c r="A39" s="68" t="s">
        <v>30</v>
      </c>
      <c r="B39" s="69"/>
      <c r="C39" s="61">
        <v>3</v>
      </c>
      <c r="D39" s="62"/>
      <c r="E39" s="63">
        <f t="shared" si="1"/>
        <v>0.428571428571429</v>
      </c>
      <c r="F39" s="67">
        <v>7</v>
      </c>
    </row>
    <row r="40" s="45" customFormat="1" spans="1:6">
      <c r="A40" s="65" t="s">
        <v>31</v>
      </c>
      <c r="B40" s="69"/>
      <c r="C40" s="61">
        <v>443</v>
      </c>
      <c r="D40" s="62"/>
      <c r="E40" s="63">
        <f t="shared" si="1"/>
        <v>0.536969696969697</v>
      </c>
      <c r="F40" s="67">
        <v>825</v>
      </c>
    </row>
    <row r="41" s="45" customFormat="1" spans="1:6">
      <c r="A41" s="68" t="s">
        <v>32</v>
      </c>
      <c r="B41" s="69"/>
      <c r="C41" s="61">
        <v>1</v>
      </c>
      <c r="D41" s="62"/>
      <c r="E41" s="63">
        <f t="shared" si="1"/>
        <v>0.00188323917137476</v>
      </c>
      <c r="F41" s="67">
        <v>531</v>
      </c>
    </row>
    <row r="42" s="45" customFormat="1" spans="1:6">
      <c r="A42" s="68" t="s">
        <v>33</v>
      </c>
      <c r="B42" s="69"/>
      <c r="C42" s="61">
        <v>442</v>
      </c>
      <c r="D42" s="62"/>
      <c r="E42" s="63">
        <f t="shared" si="1"/>
        <v>1.50340136054422</v>
      </c>
      <c r="F42" s="67">
        <v>294</v>
      </c>
    </row>
    <row r="43" s="45" customFormat="1" spans="1:6">
      <c r="A43" s="65" t="s">
        <v>34</v>
      </c>
      <c r="B43" s="66">
        <f>SUM(B44:B44)</f>
        <v>160</v>
      </c>
      <c r="C43" s="61">
        <v>144</v>
      </c>
      <c r="D43" s="62">
        <f t="shared" si="0"/>
        <v>0.9</v>
      </c>
      <c r="E43" s="63">
        <f t="shared" si="1"/>
        <v>0.666666666666667</v>
      </c>
      <c r="F43" s="67">
        <v>216</v>
      </c>
    </row>
    <row r="44" s="45" customFormat="1" spans="1:6">
      <c r="A44" s="68" t="s">
        <v>8</v>
      </c>
      <c r="B44" s="69">
        <v>160</v>
      </c>
      <c r="C44" s="61">
        <v>144</v>
      </c>
      <c r="D44" s="62">
        <f t="shared" si="0"/>
        <v>0.9</v>
      </c>
      <c r="E44" s="63">
        <f t="shared" si="1"/>
        <v>0.699029126213592</v>
      </c>
      <c r="F44" s="67">
        <v>206</v>
      </c>
    </row>
    <row r="45" s="45" customFormat="1" spans="1:6">
      <c r="A45" s="65" t="s">
        <v>35</v>
      </c>
      <c r="B45" s="66">
        <f>SUM(B46:B46)</f>
        <v>114</v>
      </c>
      <c r="C45" s="61">
        <v>105</v>
      </c>
      <c r="D45" s="62">
        <f t="shared" si="0"/>
        <v>0.921052631578947</v>
      </c>
      <c r="E45" s="63">
        <f t="shared" si="1"/>
        <v>0.325077399380805</v>
      </c>
      <c r="F45" s="67">
        <v>323</v>
      </c>
    </row>
    <row r="46" s="45" customFormat="1" spans="1:6">
      <c r="A46" s="68" t="s">
        <v>8</v>
      </c>
      <c r="B46" s="69">
        <v>114</v>
      </c>
      <c r="C46" s="61">
        <v>105</v>
      </c>
      <c r="D46" s="62">
        <f t="shared" si="0"/>
        <v>0.921052631578947</v>
      </c>
      <c r="E46" s="63">
        <f t="shared" si="1"/>
        <v>0.325077399380805</v>
      </c>
      <c r="F46" s="67">
        <v>323</v>
      </c>
    </row>
    <row r="47" s="45" customFormat="1" spans="1:6">
      <c r="A47" s="65" t="s">
        <v>36</v>
      </c>
      <c r="B47" s="66">
        <f>SUM(B48:B50)</f>
        <v>1728</v>
      </c>
      <c r="C47" s="61">
        <v>1245</v>
      </c>
      <c r="D47" s="62">
        <f t="shared" si="0"/>
        <v>0.720486111111111</v>
      </c>
      <c r="E47" s="63">
        <f t="shared" si="1"/>
        <v>1.73157162726008</v>
      </c>
      <c r="F47" s="67">
        <v>719</v>
      </c>
    </row>
    <row r="48" s="45" customFormat="1" spans="1:6">
      <c r="A48" s="68" t="s">
        <v>8</v>
      </c>
      <c r="B48" s="69">
        <v>461</v>
      </c>
      <c r="C48" s="61">
        <v>438</v>
      </c>
      <c r="D48" s="62">
        <f t="shared" si="0"/>
        <v>0.950108459869848</v>
      </c>
      <c r="E48" s="63">
        <f t="shared" si="1"/>
        <v>0.719211822660099</v>
      </c>
      <c r="F48" s="67">
        <v>609</v>
      </c>
    </row>
    <row r="49" s="45" customFormat="1" spans="1:6">
      <c r="A49" s="68" t="s">
        <v>37</v>
      </c>
      <c r="B49" s="73"/>
      <c r="C49" s="61">
        <v>26</v>
      </c>
      <c r="D49" s="62"/>
      <c r="E49" s="63"/>
      <c r="F49" s="67"/>
    </row>
    <row r="50" s="45" customFormat="1" spans="1:6">
      <c r="A50" s="68" t="s">
        <v>38</v>
      </c>
      <c r="B50" s="73">
        <v>1267</v>
      </c>
      <c r="C50" s="61">
        <v>777</v>
      </c>
      <c r="D50" s="62">
        <f t="shared" si="0"/>
        <v>0.613259668508287</v>
      </c>
      <c r="E50" s="63"/>
      <c r="F50" s="67"/>
    </row>
    <row r="51" s="45" customFormat="1" spans="1:6">
      <c r="A51" s="68" t="s">
        <v>39</v>
      </c>
      <c r="B51" s="73"/>
      <c r="C51" s="61">
        <v>4</v>
      </c>
      <c r="D51" s="62"/>
      <c r="E51" s="63">
        <f t="shared" si="1"/>
        <v>0.0363636363636364</v>
      </c>
      <c r="F51" s="67">
        <v>110</v>
      </c>
    </row>
    <row r="52" s="45" customFormat="1" spans="1:6">
      <c r="A52" s="65" t="s">
        <v>40</v>
      </c>
      <c r="B52" s="66">
        <f>SUM(B53:B54)</f>
        <v>1307</v>
      </c>
      <c r="C52" s="61">
        <v>1438</v>
      </c>
      <c r="D52" s="62">
        <f t="shared" si="0"/>
        <v>1.10022953328233</v>
      </c>
      <c r="E52" s="63">
        <f t="shared" si="1"/>
        <v>0.800222593210907</v>
      </c>
      <c r="F52" s="67">
        <v>1797</v>
      </c>
    </row>
    <row r="53" s="45" customFormat="1" spans="1:6">
      <c r="A53" s="68" t="s">
        <v>8</v>
      </c>
      <c r="B53" s="69">
        <v>1097</v>
      </c>
      <c r="C53" s="61">
        <v>1125</v>
      </c>
      <c r="D53" s="62">
        <f t="shared" si="0"/>
        <v>1.02552415679125</v>
      </c>
      <c r="E53" s="63">
        <f t="shared" si="1"/>
        <v>0.722543352601156</v>
      </c>
      <c r="F53" s="67">
        <v>1557</v>
      </c>
    </row>
    <row r="54" s="45" customFormat="1" spans="1:6">
      <c r="A54" s="68" t="s">
        <v>41</v>
      </c>
      <c r="B54" s="69">
        <v>210</v>
      </c>
      <c r="C54" s="61">
        <v>313</v>
      </c>
      <c r="D54" s="62">
        <f t="shared" si="0"/>
        <v>1.49047619047619</v>
      </c>
      <c r="E54" s="63"/>
      <c r="F54" s="67"/>
    </row>
    <row r="55" s="45" customFormat="1" spans="1:6">
      <c r="A55" s="65" t="s">
        <v>42</v>
      </c>
      <c r="B55" s="66">
        <f>SUM(B56:B57)</f>
        <v>3200</v>
      </c>
      <c r="C55" s="61">
        <v>2367</v>
      </c>
      <c r="D55" s="62">
        <f t="shared" si="0"/>
        <v>0.7396875</v>
      </c>
      <c r="E55" s="63">
        <f t="shared" si="1"/>
        <v>2.77491207502931</v>
      </c>
      <c r="F55" s="67">
        <v>853</v>
      </c>
    </row>
    <row r="56" s="45" customFormat="1" spans="1:6">
      <c r="A56" s="68" t="s">
        <v>8</v>
      </c>
      <c r="B56" s="69">
        <v>600</v>
      </c>
      <c r="C56" s="61">
        <v>470</v>
      </c>
      <c r="D56" s="62">
        <f t="shared" si="0"/>
        <v>0.783333333333333</v>
      </c>
      <c r="E56" s="63">
        <f t="shared" si="1"/>
        <v>0.725308641975309</v>
      </c>
      <c r="F56" s="67">
        <v>648</v>
      </c>
    </row>
    <row r="57" s="45" customFormat="1" spans="1:6">
      <c r="A57" s="68" t="s">
        <v>43</v>
      </c>
      <c r="B57" s="74">
        <v>2600</v>
      </c>
      <c r="C57" s="61">
        <v>1897</v>
      </c>
      <c r="D57" s="62">
        <f t="shared" si="0"/>
        <v>0.729615384615385</v>
      </c>
      <c r="E57" s="63">
        <f t="shared" si="1"/>
        <v>9.25365853658537</v>
      </c>
      <c r="F57" s="67">
        <v>205</v>
      </c>
    </row>
    <row r="58" s="45" customFormat="1" spans="1:6">
      <c r="A58" s="65" t="s">
        <v>44</v>
      </c>
      <c r="B58" s="66">
        <f>SUM(B59:B59)</f>
        <v>372</v>
      </c>
      <c r="C58" s="61">
        <v>393</v>
      </c>
      <c r="D58" s="62">
        <f t="shared" si="0"/>
        <v>1.05645161290323</v>
      </c>
      <c r="E58" s="63">
        <f t="shared" si="1"/>
        <v>0.80040733197556</v>
      </c>
      <c r="F58" s="67">
        <v>491</v>
      </c>
    </row>
    <row r="59" s="45" customFormat="1" spans="1:6">
      <c r="A59" s="68" t="s">
        <v>8</v>
      </c>
      <c r="B59" s="69">
        <v>372</v>
      </c>
      <c r="C59" s="61">
        <v>393</v>
      </c>
      <c r="D59" s="62">
        <f t="shared" si="0"/>
        <v>1.05645161290323</v>
      </c>
      <c r="E59" s="63">
        <f t="shared" si="1"/>
        <v>0.80040733197556</v>
      </c>
      <c r="F59" s="67">
        <v>491</v>
      </c>
    </row>
    <row r="60" s="45" customFormat="1" spans="1:6">
      <c r="A60" s="65" t="s">
        <v>45</v>
      </c>
      <c r="B60" s="66">
        <f>SUM(B61:B62)</f>
        <v>1457</v>
      </c>
      <c r="C60" s="61">
        <v>1263</v>
      </c>
      <c r="D60" s="62">
        <f t="shared" si="0"/>
        <v>0.866849691146191</v>
      </c>
      <c r="E60" s="63">
        <f t="shared" si="1"/>
        <v>2.25535714285714</v>
      </c>
      <c r="F60" s="67">
        <v>560</v>
      </c>
    </row>
    <row r="61" s="45" customFormat="1" spans="1:6">
      <c r="A61" s="68" t="s">
        <v>8</v>
      </c>
      <c r="B61" s="69">
        <v>658</v>
      </c>
      <c r="C61" s="61">
        <v>487</v>
      </c>
      <c r="D61" s="62">
        <f t="shared" si="0"/>
        <v>0.740121580547112</v>
      </c>
      <c r="E61" s="63">
        <f t="shared" si="1"/>
        <v>1.55095541401274</v>
      </c>
      <c r="F61" s="67">
        <v>314</v>
      </c>
    </row>
    <row r="62" s="45" customFormat="1" spans="1:6">
      <c r="A62" s="68" t="s">
        <v>46</v>
      </c>
      <c r="B62" s="69">
        <v>799</v>
      </c>
      <c r="C62" s="61">
        <v>755</v>
      </c>
      <c r="D62" s="62">
        <f t="shared" si="0"/>
        <v>0.944931163954944</v>
      </c>
      <c r="E62" s="63"/>
      <c r="F62" s="67"/>
    </row>
    <row r="63" s="45" customFormat="1" spans="1:6">
      <c r="A63" s="68"/>
      <c r="B63" s="69"/>
      <c r="C63" s="61">
        <v>21</v>
      </c>
      <c r="D63" s="62"/>
      <c r="E63" s="63">
        <f t="shared" si="1"/>
        <v>0.0419161676646707</v>
      </c>
      <c r="F63" s="67">
        <v>501</v>
      </c>
    </row>
    <row r="64" s="45" customFormat="1" ht="14.25" spans="1:6">
      <c r="A64" s="75" t="s">
        <v>47</v>
      </c>
      <c r="B64" s="71">
        <f>SUM(B65:B65)</f>
        <v>449</v>
      </c>
      <c r="C64" s="61">
        <v>378</v>
      </c>
      <c r="D64" s="62">
        <f t="shared" si="0"/>
        <v>0.841870824053452</v>
      </c>
      <c r="E64" s="63">
        <f t="shared" si="1"/>
        <v>0.9</v>
      </c>
      <c r="F64" s="67">
        <v>420</v>
      </c>
    </row>
    <row r="65" s="45" customFormat="1" spans="1:6">
      <c r="A65" s="68" t="s">
        <v>8</v>
      </c>
      <c r="B65" s="73">
        <v>449</v>
      </c>
      <c r="C65" s="61">
        <v>330</v>
      </c>
      <c r="D65" s="62">
        <f t="shared" si="0"/>
        <v>0.734966592427617</v>
      </c>
      <c r="E65" s="63">
        <f t="shared" si="1"/>
        <v>4.07407407407407</v>
      </c>
      <c r="F65" s="67">
        <v>81</v>
      </c>
    </row>
    <row r="66" s="45" customFormat="1" spans="1:6">
      <c r="A66" s="68" t="s">
        <v>37</v>
      </c>
      <c r="B66" s="73"/>
      <c r="C66" s="61">
        <v>47</v>
      </c>
      <c r="D66" s="62"/>
      <c r="E66" s="63">
        <f t="shared" si="1"/>
        <v>0.00906985719799305</v>
      </c>
      <c r="F66" s="67">
        <v>5182</v>
      </c>
    </row>
    <row r="67" s="45" customFormat="1" spans="1:6">
      <c r="A67" s="68" t="s">
        <v>48</v>
      </c>
      <c r="B67" s="73"/>
      <c r="C67" s="61">
        <v>1</v>
      </c>
      <c r="D67" s="62"/>
      <c r="E67" s="63">
        <f t="shared" si="1"/>
        <v>0.000192975685063682</v>
      </c>
      <c r="F67" s="67">
        <v>5182</v>
      </c>
    </row>
    <row r="68" s="45" customFormat="1" spans="1:6">
      <c r="A68" s="65" t="s">
        <v>49</v>
      </c>
      <c r="B68" s="76">
        <f>SUM(B69:B69)</f>
        <v>2035</v>
      </c>
      <c r="C68" s="61">
        <v>1813</v>
      </c>
      <c r="D68" s="62">
        <f t="shared" ref="D68:D131" si="2">C68/B68</f>
        <v>0.890909090909091</v>
      </c>
      <c r="E68" s="63"/>
      <c r="F68" s="67"/>
    </row>
    <row r="69" s="45" customFormat="1" spans="1:6">
      <c r="A69" s="68" t="s">
        <v>8</v>
      </c>
      <c r="B69" s="73">
        <v>2035</v>
      </c>
      <c r="C69" s="61">
        <v>1706</v>
      </c>
      <c r="D69" s="62">
        <f t="shared" si="2"/>
        <v>0.838329238329238</v>
      </c>
      <c r="E69" s="63"/>
      <c r="F69" s="67"/>
    </row>
    <row r="70" s="45" customFormat="1" spans="1:6">
      <c r="A70" s="68" t="s">
        <v>50</v>
      </c>
      <c r="B70" s="73"/>
      <c r="C70" s="61">
        <v>14</v>
      </c>
      <c r="D70" s="62"/>
      <c r="E70" s="63"/>
      <c r="F70" s="67"/>
    </row>
    <row r="71" s="45" customFormat="1" spans="1:6">
      <c r="A71" s="68" t="s">
        <v>51</v>
      </c>
      <c r="B71" s="73"/>
      <c r="C71" s="61">
        <v>93</v>
      </c>
      <c r="D71" s="62"/>
      <c r="E71" s="63"/>
      <c r="F71" s="67"/>
    </row>
    <row r="72" s="45" customFormat="1" spans="1:6">
      <c r="A72" s="65" t="s">
        <v>52</v>
      </c>
      <c r="B72" s="76">
        <f>SUM(B73)</f>
        <v>5574</v>
      </c>
      <c r="C72" s="61">
        <v>6322</v>
      </c>
      <c r="D72" s="62">
        <f t="shared" si="2"/>
        <v>1.13419447434517</v>
      </c>
      <c r="E72" s="63"/>
      <c r="F72" s="67"/>
    </row>
    <row r="73" s="45" customFormat="1" ht="14.25" spans="1:6">
      <c r="A73" s="77" t="s">
        <v>53</v>
      </c>
      <c r="B73" s="78">
        <v>5574</v>
      </c>
      <c r="C73" s="61">
        <v>6322</v>
      </c>
      <c r="D73" s="62">
        <f t="shared" si="2"/>
        <v>1.13419447434517</v>
      </c>
      <c r="E73" s="63"/>
      <c r="F73" s="67"/>
    </row>
    <row r="74" s="45" customFormat="1" spans="1:6">
      <c r="A74" s="65" t="s">
        <v>54</v>
      </c>
      <c r="B74" s="66">
        <f>B75</f>
        <v>20</v>
      </c>
      <c r="C74" s="61">
        <v>20</v>
      </c>
      <c r="D74" s="62">
        <f t="shared" si="2"/>
        <v>1</v>
      </c>
      <c r="E74" s="63"/>
      <c r="F74" s="67"/>
    </row>
    <row r="75" s="45" customFormat="1" spans="1:6">
      <c r="A75" s="65" t="s">
        <v>55</v>
      </c>
      <c r="B75" s="66">
        <f>SUM(B76:B76)</f>
        <v>20</v>
      </c>
      <c r="C75" s="61">
        <v>20</v>
      </c>
      <c r="D75" s="62">
        <f t="shared" si="2"/>
        <v>1</v>
      </c>
      <c r="E75" s="63"/>
      <c r="F75" s="67"/>
    </row>
    <row r="76" s="45" customFormat="1" spans="1:6">
      <c r="A76" s="68" t="s">
        <v>56</v>
      </c>
      <c r="B76" s="69">
        <v>20</v>
      </c>
      <c r="C76" s="61">
        <v>20</v>
      </c>
      <c r="D76" s="62">
        <f t="shared" si="2"/>
        <v>1</v>
      </c>
      <c r="E76" s="63"/>
      <c r="F76" s="67"/>
    </row>
    <row r="77" s="45" customFormat="1" spans="1:6">
      <c r="A77" s="65" t="s">
        <v>57</v>
      </c>
      <c r="B77" s="66">
        <f>B78+B80+B85+B87+B89+B94</f>
        <v>6727</v>
      </c>
      <c r="C77" s="61">
        <v>6715</v>
      </c>
      <c r="D77" s="62">
        <f t="shared" si="2"/>
        <v>0.998216143897726</v>
      </c>
      <c r="E77" s="63">
        <f t="shared" ref="E68:E131" si="3">C77/F77</f>
        <v>0.765678449258837</v>
      </c>
      <c r="F77" s="67">
        <v>8770</v>
      </c>
    </row>
    <row r="78" s="45" customFormat="1" spans="1:6">
      <c r="A78" s="65" t="s">
        <v>58</v>
      </c>
      <c r="B78" s="66">
        <f>SUM(B79:B79)</f>
        <v>30</v>
      </c>
      <c r="C78" s="61">
        <v>31</v>
      </c>
      <c r="D78" s="62">
        <f t="shared" si="2"/>
        <v>1.03333333333333</v>
      </c>
      <c r="E78" s="63"/>
      <c r="F78" s="67"/>
    </row>
    <row r="79" s="45" customFormat="1" spans="1:6">
      <c r="A79" s="68" t="s">
        <v>59</v>
      </c>
      <c r="B79" s="69">
        <v>30</v>
      </c>
      <c r="C79" s="61">
        <v>31</v>
      </c>
      <c r="D79" s="62">
        <f t="shared" si="2"/>
        <v>1.03333333333333</v>
      </c>
      <c r="E79" s="63"/>
      <c r="F79" s="67"/>
    </row>
    <row r="80" s="45" customFormat="1" spans="1:6">
      <c r="A80" s="65" t="s">
        <v>60</v>
      </c>
      <c r="B80" s="79">
        <f>SUM(B81:B84)</f>
        <v>5617</v>
      </c>
      <c r="C80" s="61">
        <v>5815</v>
      </c>
      <c r="D80" s="62">
        <f t="shared" si="2"/>
        <v>1.03525013352323</v>
      </c>
      <c r="E80" s="63"/>
      <c r="F80" s="67"/>
    </row>
    <row r="81" s="45" customFormat="1" spans="1:6">
      <c r="A81" s="68" t="s">
        <v>61</v>
      </c>
      <c r="B81" s="74">
        <v>5214</v>
      </c>
      <c r="C81" s="61">
        <v>4104</v>
      </c>
      <c r="D81" s="62">
        <f t="shared" si="2"/>
        <v>0.78711162255466</v>
      </c>
      <c r="E81" s="63"/>
      <c r="F81" s="67"/>
    </row>
    <row r="82" s="45" customFormat="1" spans="1:6">
      <c r="A82" s="40" t="s">
        <v>37</v>
      </c>
      <c r="B82" s="74"/>
      <c r="C82" s="61">
        <v>3</v>
      </c>
      <c r="D82" s="62"/>
      <c r="E82" s="63"/>
      <c r="F82" s="67"/>
    </row>
    <row r="83" s="45" customFormat="1" spans="1:6">
      <c r="A83" s="40" t="s">
        <v>62</v>
      </c>
      <c r="B83" s="74"/>
      <c r="C83" s="61">
        <v>85</v>
      </c>
      <c r="D83" s="62"/>
      <c r="E83" s="63"/>
      <c r="F83" s="67"/>
    </row>
    <row r="84" s="45" customFormat="1" spans="1:6">
      <c r="A84" s="68" t="s">
        <v>63</v>
      </c>
      <c r="B84" s="74">
        <v>403</v>
      </c>
      <c r="C84" s="61">
        <v>1623</v>
      </c>
      <c r="D84" s="62">
        <f t="shared" si="2"/>
        <v>4.0272952853598</v>
      </c>
      <c r="E84" s="63"/>
      <c r="F84" s="67"/>
    </row>
    <row r="85" s="45" customFormat="1" spans="1:6">
      <c r="A85" s="65" t="s">
        <v>64</v>
      </c>
      <c r="B85" s="66">
        <f>SUM(B86)</f>
        <v>69</v>
      </c>
      <c r="C85" s="61">
        <v>69</v>
      </c>
      <c r="D85" s="62">
        <f t="shared" si="2"/>
        <v>1</v>
      </c>
      <c r="E85" s="63"/>
      <c r="F85" s="67"/>
    </row>
    <row r="86" s="45" customFormat="1" spans="1:6">
      <c r="A86" s="68" t="s">
        <v>61</v>
      </c>
      <c r="B86" s="69">
        <v>69</v>
      </c>
      <c r="C86" s="61">
        <v>69</v>
      </c>
      <c r="D86" s="62">
        <f t="shared" si="2"/>
        <v>1</v>
      </c>
      <c r="E86" s="63"/>
      <c r="F86" s="67"/>
    </row>
    <row r="87" s="45" customFormat="1" spans="1:6">
      <c r="A87" s="65" t="s">
        <v>65</v>
      </c>
      <c r="B87" s="66">
        <f>SUM(B88)</f>
        <v>113</v>
      </c>
      <c r="C87" s="61">
        <v>30</v>
      </c>
      <c r="D87" s="62">
        <f t="shared" si="2"/>
        <v>0.265486725663717</v>
      </c>
      <c r="E87" s="63"/>
      <c r="F87" s="67"/>
    </row>
    <row r="88" s="45" customFormat="1" spans="1:6">
      <c r="A88" s="68" t="s">
        <v>61</v>
      </c>
      <c r="B88" s="69">
        <v>113</v>
      </c>
      <c r="C88" s="61">
        <v>30</v>
      </c>
      <c r="D88" s="62">
        <f t="shared" si="2"/>
        <v>0.265486725663717</v>
      </c>
      <c r="E88" s="63"/>
      <c r="F88" s="67"/>
    </row>
    <row r="89" s="45" customFormat="1" spans="1:6">
      <c r="A89" s="65" t="s">
        <v>66</v>
      </c>
      <c r="B89" s="66">
        <f>SUM(B90:B93)</f>
        <v>786</v>
      </c>
      <c r="C89" s="61">
        <v>736</v>
      </c>
      <c r="D89" s="62">
        <f t="shared" si="2"/>
        <v>0.936386768447837</v>
      </c>
      <c r="E89" s="63"/>
      <c r="F89" s="67"/>
    </row>
    <row r="90" s="45" customFormat="1" spans="1:6">
      <c r="A90" s="68" t="s">
        <v>61</v>
      </c>
      <c r="B90" s="69">
        <v>695</v>
      </c>
      <c r="C90" s="61">
        <v>570</v>
      </c>
      <c r="D90" s="62">
        <f t="shared" si="2"/>
        <v>0.820143884892086</v>
      </c>
      <c r="E90" s="63"/>
      <c r="F90" s="67"/>
    </row>
    <row r="91" s="45" customFormat="1" spans="1:6">
      <c r="A91" s="68" t="s">
        <v>67</v>
      </c>
      <c r="B91" s="69">
        <v>15</v>
      </c>
      <c r="C91" s="61">
        <v>21</v>
      </c>
      <c r="D91" s="62">
        <f t="shared" si="2"/>
        <v>1.4</v>
      </c>
      <c r="E91" s="63"/>
      <c r="F91" s="67"/>
    </row>
    <row r="92" s="45" customFormat="1" spans="1:6">
      <c r="A92" s="68"/>
      <c r="B92" s="69"/>
      <c r="C92" s="61">
        <v>1</v>
      </c>
      <c r="D92" s="62"/>
      <c r="E92" s="63"/>
      <c r="F92" s="67"/>
    </row>
    <row r="93" s="45" customFormat="1" spans="1:6">
      <c r="A93" s="68" t="s">
        <v>68</v>
      </c>
      <c r="B93" s="69">
        <v>76</v>
      </c>
      <c r="C93" s="61">
        <v>144</v>
      </c>
      <c r="D93" s="62">
        <f t="shared" si="2"/>
        <v>1.89473684210526</v>
      </c>
      <c r="E93" s="63"/>
      <c r="F93" s="67"/>
    </row>
    <row r="94" s="45" customFormat="1" spans="1:6">
      <c r="A94" s="65" t="s">
        <v>69</v>
      </c>
      <c r="B94" s="66">
        <f>SUM(B95)</f>
        <v>112</v>
      </c>
      <c r="C94" s="61">
        <v>34</v>
      </c>
      <c r="D94" s="62">
        <f t="shared" si="2"/>
        <v>0.303571428571429</v>
      </c>
      <c r="E94" s="63"/>
      <c r="F94" s="67"/>
    </row>
    <row r="95" s="45" customFormat="1" spans="1:6">
      <c r="A95" s="68" t="s">
        <v>61</v>
      </c>
      <c r="B95" s="74">
        <v>112</v>
      </c>
      <c r="C95" s="61">
        <v>34</v>
      </c>
      <c r="D95" s="62">
        <f t="shared" si="2"/>
        <v>0.303571428571429</v>
      </c>
      <c r="E95" s="63"/>
      <c r="F95" s="67"/>
    </row>
    <row r="96" s="45" customFormat="1" ht="14.25" spans="1:6">
      <c r="A96" s="70" t="s">
        <v>70</v>
      </c>
      <c r="B96" s="71">
        <f>B97+B99+B105+B110</f>
        <v>46219</v>
      </c>
      <c r="C96" s="61">
        <v>52929</v>
      </c>
      <c r="D96" s="62">
        <f t="shared" si="2"/>
        <v>1.14517838983968</v>
      </c>
      <c r="E96" s="63">
        <f t="shared" si="3"/>
        <v>1.00289904502046</v>
      </c>
      <c r="F96" s="67">
        <v>52776</v>
      </c>
    </row>
    <row r="97" s="45" customFormat="1" spans="1:6">
      <c r="A97" s="65" t="s">
        <v>71</v>
      </c>
      <c r="B97" s="66">
        <f>SUM(B98:B98)</f>
        <v>1678</v>
      </c>
      <c r="C97" s="61">
        <v>2602</v>
      </c>
      <c r="D97" s="62">
        <f t="shared" si="2"/>
        <v>1.55065554231228</v>
      </c>
      <c r="E97" s="63">
        <f t="shared" si="3"/>
        <v>0.446771978021978</v>
      </c>
      <c r="F97" s="67">
        <v>5824</v>
      </c>
    </row>
    <row r="98" s="45" customFormat="1" spans="1:6">
      <c r="A98" s="68" t="s">
        <v>8</v>
      </c>
      <c r="B98" s="69">
        <v>1678</v>
      </c>
      <c r="C98" s="61">
        <v>2602</v>
      </c>
      <c r="D98" s="62">
        <f t="shared" si="2"/>
        <v>1.55065554231228</v>
      </c>
      <c r="E98" s="63">
        <f t="shared" si="3"/>
        <v>0.446771978021978</v>
      </c>
      <c r="F98" s="67">
        <v>5824</v>
      </c>
    </row>
    <row r="99" s="45" customFormat="1" spans="1:6">
      <c r="A99" s="65" t="s">
        <v>72</v>
      </c>
      <c r="B99" s="66">
        <f>SUM(B100:B104)</f>
        <v>43695</v>
      </c>
      <c r="C99" s="61">
        <v>49352</v>
      </c>
      <c r="D99" s="62">
        <f t="shared" si="2"/>
        <v>1.12946561391464</v>
      </c>
      <c r="E99" s="63">
        <f t="shared" si="3"/>
        <v>1.10674560459275</v>
      </c>
      <c r="F99" s="67">
        <v>44592</v>
      </c>
    </row>
    <row r="100" s="45" customFormat="1" spans="1:6">
      <c r="A100" s="68" t="s">
        <v>73</v>
      </c>
      <c r="B100" s="69">
        <v>2831</v>
      </c>
      <c r="C100" s="61">
        <v>5065</v>
      </c>
      <c r="D100" s="62">
        <f t="shared" si="2"/>
        <v>1.78912045213705</v>
      </c>
      <c r="E100" s="63">
        <f t="shared" si="3"/>
        <v>1.38387978142077</v>
      </c>
      <c r="F100" s="67">
        <v>3660</v>
      </c>
    </row>
    <row r="101" s="45" customFormat="1" spans="1:6">
      <c r="A101" s="68" t="s">
        <v>74</v>
      </c>
      <c r="B101" s="69">
        <v>21353</v>
      </c>
      <c r="C101" s="61">
        <v>19312</v>
      </c>
      <c r="D101" s="62">
        <f t="shared" si="2"/>
        <v>0.904416241277572</v>
      </c>
      <c r="E101" s="63">
        <f t="shared" si="3"/>
        <v>0.976784178847807</v>
      </c>
      <c r="F101" s="67">
        <v>19771</v>
      </c>
    </row>
    <row r="102" s="45" customFormat="1" spans="1:6">
      <c r="A102" s="68" t="s">
        <v>75</v>
      </c>
      <c r="B102" s="69">
        <v>5876</v>
      </c>
      <c r="C102" s="61">
        <v>3445</v>
      </c>
      <c r="D102" s="62">
        <f t="shared" si="2"/>
        <v>0.586283185840708</v>
      </c>
      <c r="E102" s="63">
        <f t="shared" si="3"/>
        <v>1.04393939393939</v>
      </c>
      <c r="F102" s="67">
        <v>3300</v>
      </c>
    </row>
    <row r="103" s="45" customFormat="1" spans="1:6">
      <c r="A103" s="68" t="s">
        <v>76</v>
      </c>
      <c r="B103" s="69">
        <v>4093</v>
      </c>
      <c r="C103" s="61">
        <v>3174</v>
      </c>
      <c r="D103" s="62">
        <f t="shared" si="2"/>
        <v>0.775470315172245</v>
      </c>
      <c r="E103" s="63">
        <f t="shared" si="3"/>
        <v>0.785838078732359</v>
      </c>
      <c r="F103" s="67">
        <v>4039</v>
      </c>
    </row>
    <row r="104" s="45" customFormat="1" spans="1:6">
      <c r="A104" s="74" t="s">
        <v>77</v>
      </c>
      <c r="B104" s="69">
        <v>9542</v>
      </c>
      <c r="C104" s="61">
        <v>18356</v>
      </c>
      <c r="D104" s="62">
        <f t="shared" si="2"/>
        <v>1.92370572207084</v>
      </c>
      <c r="E104" s="63">
        <f t="shared" si="3"/>
        <v>1.32802778179714</v>
      </c>
      <c r="F104" s="67">
        <v>13822</v>
      </c>
    </row>
    <row r="105" s="45" customFormat="1" spans="1:6">
      <c r="A105" s="65" t="s">
        <v>78</v>
      </c>
      <c r="B105" s="66">
        <f>SUM(B107:B108)</f>
        <v>709</v>
      </c>
      <c r="C105" s="61">
        <v>837</v>
      </c>
      <c r="D105" s="62">
        <f t="shared" si="2"/>
        <v>1.18053596614951</v>
      </c>
      <c r="E105" s="63">
        <f t="shared" si="3"/>
        <v>0.660094637223975</v>
      </c>
      <c r="F105" s="67">
        <v>1268</v>
      </c>
    </row>
    <row r="106" s="45" customFormat="1" spans="1:6">
      <c r="A106" s="40" t="s">
        <v>79</v>
      </c>
      <c r="B106" s="66"/>
      <c r="C106" s="61">
        <v>104</v>
      </c>
      <c r="D106" s="62"/>
      <c r="E106" s="63">
        <f t="shared" si="3"/>
        <v>1.46478873239437</v>
      </c>
      <c r="F106" s="67">
        <v>71</v>
      </c>
    </row>
    <row r="107" s="45" customFormat="1" spans="1:6">
      <c r="A107" s="68" t="s">
        <v>80</v>
      </c>
      <c r="B107" s="69">
        <v>553</v>
      </c>
      <c r="C107" s="61">
        <v>568</v>
      </c>
      <c r="D107" s="62">
        <f t="shared" si="2"/>
        <v>1.02712477396022</v>
      </c>
      <c r="E107" s="63">
        <f t="shared" si="3"/>
        <v>0.86322188449848</v>
      </c>
      <c r="F107" s="67">
        <v>658</v>
      </c>
    </row>
    <row r="108" s="45" customFormat="1" spans="1:6">
      <c r="A108" s="68" t="s">
        <v>81</v>
      </c>
      <c r="B108" s="69">
        <v>156</v>
      </c>
      <c r="C108" s="61">
        <v>113</v>
      </c>
      <c r="D108" s="62">
        <f t="shared" si="2"/>
        <v>0.724358974358974</v>
      </c>
      <c r="E108" s="63">
        <f t="shared" si="3"/>
        <v>5.94736842105263</v>
      </c>
      <c r="F108" s="67">
        <v>19</v>
      </c>
    </row>
    <row r="109" s="45" customFormat="1" spans="1:6">
      <c r="A109" s="40" t="s">
        <v>82</v>
      </c>
      <c r="B109" s="69"/>
      <c r="C109" s="61">
        <v>52</v>
      </c>
      <c r="D109" s="62"/>
      <c r="E109" s="63">
        <f t="shared" si="3"/>
        <v>0.100580270793037</v>
      </c>
      <c r="F109" s="67">
        <v>517</v>
      </c>
    </row>
    <row r="110" s="45" customFormat="1" spans="1:6">
      <c r="A110" s="65" t="s">
        <v>83</v>
      </c>
      <c r="B110" s="66">
        <f>SUM(B111)</f>
        <v>137</v>
      </c>
      <c r="C110" s="61">
        <v>138</v>
      </c>
      <c r="D110" s="62">
        <f t="shared" si="2"/>
        <v>1.00729927007299</v>
      </c>
      <c r="E110" s="63">
        <f t="shared" si="3"/>
        <v>0.831325301204819</v>
      </c>
      <c r="F110" s="67">
        <v>166</v>
      </c>
    </row>
    <row r="111" s="45" customFormat="1" spans="1:6">
      <c r="A111" s="68" t="s">
        <v>84</v>
      </c>
      <c r="B111" s="69">
        <v>137</v>
      </c>
      <c r="C111" s="61">
        <v>138</v>
      </c>
      <c r="D111" s="62">
        <f t="shared" si="2"/>
        <v>1.00729927007299</v>
      </c>
      <c r="E111" s="63">
        <f t="shared" si="3"/>
        <v>0.831325301204819</v>
      </c>
      <c r="F111" s="67">
        <v>166</v>
      </c>
    </row>
    <row r="112" s="45" customFormat="1" spans="1:6">
      <c r="A112" s="65" t="s">
        <v>85</v>
      </c>
      <c r="B112" s="66">
        <f>B113+B117</f>
        <v>445</v>
      </c>
      <c r="C112" s="61">
        <v>462</v>
      </c>
      <c r="D112" s="62">
        <f t="shared" si="2"/>
        <v>1.03820224719101</v>
      </c>
      <c r="E112" s="63">
        <f t="shared" si="3"/>
        <v>0.690582959641256</v>
      </c>
      <c r="F112" s="67">
        <v>669</v>
      </c>
    </row>
    <row r="113" s="45" customFormat="1" spans="1:6">
      <c r="A113" s="65" t="s">
        <v>86</v>
      </c>
      <c r="B113" s="66">
        <f>SUM(B114:B114)</f>
        <v>236</v>
      </c>
      <c r="C113" s="61">
        <v>223</v>
      </c>
      <c r="D113" s="62">
        <f t="shared" si="2"/>
        <v>0.944915254237288</v>
      </c>
      <c r="E113" s="63">
        <f t="shared" si="3"/>
        <v>0.36260162601626</v>
      </c>
      <c r="F113" s="67">
        <v>615</v>
      </c>
    </row>
    <row r="114" s="45" customFormat="1" spans="1:6">
      <c r="A114" s="68" t="s">
        <v>8</v>
      </c>
      <c r="B114" s="69">
        <v>236</v>
      </c>
      <c r="C114" s="61">
        <v>223</v>
      </c>
      <c r="D114" s="62">
        <f t="shared" si="2"/>
        <v>0.944915254237288</v>
      </c>
      <c r="E114" s="63">
        <f t="shared" si="3"/>
        <v>0.36260162601626</v>
      </c>
      <c r="F114" s="67">
        <v>615</v>
      </c>
    </row>
    <row r="115" s="45" customFormat="1" spans="1:6">
      <c r="A115" s="44" t="s">
        <v>87</v>
      </c>
      <c r="B115" s="73"/>
      <c r="C115" s="61">
        <v>40</v>
      </c>
      <c r="D115" s="62"/>
      <c r="E115" s="63">
        <f t="shared" si="3"/>
        <v>1.08108108108108</v>
      </c>
      <c r="F115" s="67">
        <v>37</v>
      </c>
    </row>
    <row r="116" s="45" customFormat="1" spans="1:6">
      <c r="A116" s="40" t="s">
        <v>88</v>
      </c>
      <c r="B116" s="73"/>
      <c r="C116" s="61">
        <v>40</v>
      </c>
      <c r="D116" s="62"/>
      <c r="E116" s="63">
        <f t="shared" si="3"/>
        <v>1.08108108108108</v>
      </c>
      <c r="F116" s="67">
        <v>37</v>
      </c>
    </row>
    <row r="117" s="45" customFormat="1" spans="1:6">
      <c r="A117" s="65" t="s">
        <v>89</v>
      </c>
      <c r="B117" s="80">
        <f>SUM(B118:B118)</f>
        <v>209</v>
      </c>
      <c r="C117" s="61">
        <v>199</v>
      </c>
      <c r="D117" s="62">
        <f t="shared" si="2"/>
        <v>0.952153110047847</v>
      </c>
      <c r="E117" s="63">
        <f t="shared" si="3"/>
        <v>11.7058823529412</v>
      </c>
      <c r="F117" s="67">
        <v>17</v>
      </c>
    </row>
    <row r="118" s="45" customFormat="1" spans="1:6">
      <c r="A118" s="68" t="s">
        <v>90</v>
      </c>
      <c r="B118" s="69">
        <v>209</v>
      </c>
      <c r="C118" s="61">
        <v>177</v>
      </c>
      <c r="D118" s="62">
        <f t="shared" si="2"/>
        <v>0.84688995215311</v>
      </c>
      <c r="E118" s="63">
        <f t="shared" si="3"/>
        <v>19.6666666666667</v>
      </c>
      <c r="F118" s="67">
        <v>9</v>
      </c>
    </row>
    <row r="119" s="45" customFormat="1" spans="1:6">
      <c r="A119" s="40" t="s">
        <v>91</v>
      </c>
      <c r="B119" s="69"/>
      <c r="C119" s="61">
        <v>22</v>
      </c>
      <c r="D119" s="62"/>
      <c r="E119" s="63">
        <f t="shared" si="3"/>
        <v>2.75</v>
      </c>
      <c r="F119" s="67">
        <v>8</v>
      </c>
    </row>
    <row r="120" s="45" customFormat="1" spans="1:6">
      <c r="A120" s="65" t="s">
        <v>92</v>
      </c>
      <c r="B120" s="66">
        <f>B121+B129+B134+B139+B132</f>
        <v>3279</v>
      </c>
      <c r="C120" s="61">
        <v>3807</v>
      </c>
      <c r="D120" s="62">
        <f t="shared" si="2"/>
        <v>1.16102470265325</v>
      </c>
      <c r="E120" s="63">
        <f t="shared" si="3"/>
        <v>0.971173469387755</v>
      </c>
      <c r="F120" s="67">
        <f>F121+F129+F132+F134+F139</f>
        <v>3920</v>
      </c>
    </row>
    <row r="121" s="45" customFormat="1" spans="1:6">
      <c r="A121" s="65" t="s">
        <v>93</v>
      </c>
      <c r="B121" s="66">
        <f>SUM(B122:B128)</f>
        <v>2702</v>
      </c>
      <c r="C121" s="61">
        <v>2763</v>
      </c>
      <c r="D121" s="62">
        <f t="shared" si="2"/>
        <v>1.02257586972613</v>
      </c>
      <c r="E121" s="63">
        <f t="shared" si="3"/>
        <v>2.57983193277311</v>
      </c>
      <c r="F121" s="67">
        <v>1071</v>
      </c>
    </row>
    <row r="122" s="45" customFormat="1" spans="1:6">
      <c r="A122" s="68" t="s">
        <v>8</v>
      </c>
      <c r="B122" s="69">
        <v>2220</v>
      </c>
      <c r="C122" s="61">
        <v>2314</v>
      </c>
      <c r="D122" s="62">
        <f t="shared" si="2"/>
        <v>1.04234234234234</v>
      </c>
      <c r="E122" s="63">
        <f t="shared" si="3"/>
        <v>3.79967159277504</v>
      </c>
      <c r="F122" s="67">
        <v>609</v>
      </c>
    </row>
    <row r="123" s="45" customFormat="1" spans="1:6">
      <c r="A123" s="68" t="s">
        <v>94</v>
      </c>
      <c r="B123" s="69">
        <v>54</v>
      </c>
      <c r="C123" s="61">
        <v>48</v>
      </c>
      <c r="D123" s="62">
        <f t="shared" si="2"/>
        <v>0.888888888888889</v>
      </c>
      <c r="E123" s="63">
        <f t="shared" si="3"/>
        <v>0.623376623376623</v>
      </c>
      <c r="F123" s="67">
        <v>77</v>
      </c>
    </row>
    <row r="124" s="45" customFormat="1" spans="1:6">
      <c r="A124" s="40" t="s">
        <v>95</v>
      </c>
      <c r="B124" s="69"/>
      <c r="C124" s="61">
        <v>11</v>
      </c>
      <c r="D124" s="62"/>
      <c r="E124" s="63">
        <f t="shared" si="3"/>
        <v>0.268292682926829</v>
      </c>
      <c r="F124" s="67">
        <v>41</v>
      </c>
    </row>
    <row r="125" s="45" customFormat="1" spans="1:6">
      <c r="A125" s="68" t="s">
        <v>96</v>
      </c>
      <c r="B125" s="69">
        <v>40</v>
      </c>
      <c r="C125" s="61">
        <v>36</v>
      </c>
      <c r="D125" s="62">
        <f t="shared" si="2"/>
        <v>0.9</v>
      </c>
      <c r="E125" s="63">
        <f t="shared" si="3"/>
        <v>18</v>
      </c>
      <c r="F125" s="67">
        <v>2</v>
      </c>
    </row>
    <row r="126" s="45" customFormat="1" spans="1:6">
      <c r="A126" s="40" t="s">
        <v>97</v>
      </c>
      <c r="B126" s="69"/>
      <c r="C126" s="61">
        <v>8</v>
      </c>
      <c r="D126" s="62"/>
      <c r="E126" s="63"/>
      <c r="F126" s="67"/>
    </row>
    <row r="127" s="45" customFormat="1" spans="1:6">
      <c r="A127" s="40" t="s">
        <v>98</v>
      </c>
      <c r="B127" s="69"/>
      <c r="C127" s="61">
        <v>3</v>
      </c>
      <c r="D127" s="62"/>
      <c r="E127" s="63"/>
      <c r="F127" s="67"/>
    </row>
    <row r="128" s="45" customFormat="1" spans="1:6">
      <c r="A128" s="68" t="s">
        <v>99</v>
      </c>
      <c r="B128" s="69">
        <v>388</v>
      </c>
      <c r="C128" s="61">
        <v>343</v>
      </c>
      <c r="D128" s="62">
        <f t="shared" si="2"/>
        <v>0.884020618556701</v>
      </c>
      <c r="E128" s="63">
        <f t="shared" si="3"/>
        <v>1.00292397660819</v>
      </c>
      <c r="F128" s="67">
        <v>342</v>
      </c>
    </row>
    <row r="129" s="45" customFormat="1" ht="14.25" spans="1:6">
      <c r="A129" s="70" t="s">
        <v>100</v>
      </c>
      <c r="B129" s="71">
        <f>SUM(B131:B131)</f>
        <v>80</v>
      </c>
      <c r="C129" s="61">
        <v>179</v>
      </c>
      <c r="D129" s="62">
        <f t="shared" si="2"/>
        <v>2.2375</v>
      </c>
      <c r="E129" s="63">
        <f t="shared" si="3"/>
        <v>3.89130434782609</v>
      </c>
      <c r="F129" s="67">
        <v>46</v>
      </c>
    </row>
    <row r="130" s="45" customFormat="1" spans="1:6">
      <c r="A130" s="40" t="s">
        <v>101</v>
      </c>
      <c r="B130" s="66"/>
      <c r="C130" s="61">
        <v>99</v>
      </c>
      <c r="D130" s="62"/>
      <c r="E130" s="63">
        <f t="shared" si="3"/>
        <v>9.9</v>
      </c>
      <c r="F130" s="67">
        <v>10</v>
      </c>
    </row>
    <row r="131" s="45" customFormat="1" spans="1:6">
      <c r="A131" s="68" t="s">
        <v>102</v>
      </c>
      <c r="B131" s="69">
        <v>80</v>
      </c>
      <c r="C131" s="61">
        <v>80</v>
      </c>
      <c r="D131" s="62">
        <f t="shared" si="2"/>
        <v>1</v>
      </c>
      <c r="E131" s="63">
        <f t="shared" si="3"/>
        <v>2.75862068965517</v>
      </c>
      <c r="F131" s="67">
        <v>29</v>
      </c>
    </row>
    <row r="132" s="45" customFormat="1" spans="1:6">
      <c r="A132" s="65" t="s">
        <v>103</v>
      </c>
      <c r="B132" s="66">
        <f>SUM(B133:B133)</f>
        <v>218</v>
      </c>
      <c r="C132" s="61">
        <v>68</v>
      </c>
      <c r="D132" s="62">
        <f t="shared" ref="D132:D195" si="4">C132/B132</f>
        <v>0.311926605504587</v>
      </c>
      <c r="E132" s="63">
        <f t="shared" ref="E132:E195" si="5">C132/F132</f>
        <v>0.213836477987421</v>
      </c>
      <c r="F132" s="67">
        <v>318</v>
      </c>
    </row>
    <row r="133" s="45" customFormat="1" spans="1:6">
      <c r="A133" s="68" t="s">
        <v>8</v>
      </c>
      <c r="B133" s="74">
        <v>218</v>
      </c>
      <c r="C133" s="61">
        <v>68</v>
      </c>
      <c r="D133" s="62">
        <f t="shared" si="4"/>
        <v>0.311926605504587</v>
      </c>
      <c r="E133" s="63">
        <f t="shared" si="5"/>
        <v>0.213836477987421</v>
      </c>
      <c r="F133" s="67">
        <v>318</v>
      </c>
    </row>
    <row r="134" s="45" customFormat="1" spans="1:6">
      <c r="A134" s="65" t="s">
        <v>104</v>
      </c>
      <c r="B134" s="66">
        <f>SUM(B135:B135)</f>
        <v>129</v>
      </c>
      <c r="C134" s="61">
        <v>145</v>
      </c>
      <c r="D134" s="62">
        <f t="shared" si="4"/>
        <v>1.12403100775194</v>
      </c>
      <c r="E134" s="63">
        <f t="shared" si="5"/>
        <v>0.0705596107055961</v>
      </c>
      <c r="F134" s="67">
        <v>2055</v>
      </c>
    </row>
    <row r="135" s="45" customFormat="1" spans="1:6">
      <c r="A135" s="68" t="s">
        <v>8</v>
      </c>
      <c r="B135" s="69">
        <v>129</v>
      </c>
      <c r="C135" s="61">
        <v>145</v>
      </c>
      <c r="D135" s="62">
        <f t="shared" si="4"/>
        <v>1.12403100775194</v>
      </c>
      <c r="E135" s="63">
        <f t="shared" si="5"/>
        <v>0.114083398898505</v>
      </c>
      <c r="F135" s="67">
        <v>1271</v>
      </c>
    </row>
    <row r="136" s="45" customFormat="1" spans="1:6">
      <c r="A136" s="81" t="s">
        <v>105</v>
      </c>
      <c r="B136" s="69"/>
      <c r="C136" s="61">
        <v>100</v>
      </c>
      <c r="D136" s="62"/>
      <c r="E136" s="63">
        <f t="shared" si="5"/>
        <v>0.178571428571429</v>
      </c>
      <c r="F136" s="67">
        <v>560</v>
      </c>
    </row>
    <row r="137" s="45" customFormat="1" spans="1:6">
      <c r="A137" s="82" t="s">
        <v>106</v>
      </c>
      <c r="B137" s="69"/>
      <c r="C137" s="61">
        <v>5</v>
      </c>
      <c r="D137" s="62"/>
      <c r="E137" s="63">
        <f t="shared" si="5"/>
        <v>0.0657894736842105</v>
      </c>
      <c r="F137" s="67">
        <v>76</v>
      </c>
    </row>
    <row r="138" s="45" customFormat="1" spans="1:6">
      <c r="A138" s="82" t="s">
        <v>107</v>
      </c>
      <c r="B138" s="69"/>
      <c r="C138" s="61">
        <v>95</v>
      </c>
      <c r="D138" s="62"/>
      <c r="E138" s="63">
        <f t="shared" si="5"/>
        <v>0.641891891891892</v>
      </c>
      <c r="F138" s="67">
        <v>148</v>
      </c>
    </row>
    <row r="139" s="45" customFormat="1" spans="1:6">
      <c r="A139" s="65" t="s">
        <v>108</v>
      </c>
      <c r="B139" s="66">
        <f>SUM(B141)</f>
        <v>150</v>
      </c>
      <c r="C139" s="61">
        <v>552</v>
      </c>
      <c r="D139" s="62">
        <f t="shared" si="4"/>
        <v>3.68</v>
      </c>
      <c r="E139" s="63">
        <f t="shared" si="5"/>
        <v>1.28372093023256</v>
      </c>
      <c r="F139" s="67">
        <v>430</v>
      </c>
    </row>
    <row r="140" s="45" customFormat="1" spans="1:6">
      <c r="A140" s="40" t="s">
        <v>109</v>
      </c>
      <c r="B140" s="66"/>
      <c r="C140" s="61">
        <v>115</v>
      </c>
      <c r="D140" s="62"/>
      <c r="E140" s="63">
        <f t="shared" si="5"/>
        <v>1.27777777777778</v>
      </c>
      <c r="F140" s="67">
        <v>90</v>
      </c>
    </row>
    <row r="141" s="45" customFormat="1" spans="1:6">
      <c r="A141" s="68" t="s">
        <v>110</v>
      </c>
      <c r="B141" s="69">
        <v>150</v>
      </c>
      <c r="C141" s="61">
        <v>437</v>
      </c>
      <c r="D141" s="62">
        <f t="shared" si="4"/>
        <v>2.91333333333333</v>
      </c>
      <c r="E141" s="63">
        <f t="shared" si="5"/>
        <v>1.28529411764706</v>
      </c>
      <c r="F141" s="67">
        <v>340</v>
      </c>
    </row>
    <row r="142" s="45" customFormat="1" spans="1:6">
      <c r="A142" s="65" t="s">
        <v>111</v>
      </c>
      <c r="B142" s="66">
        <f>B143+B145+B148+B154+B158+B167+B172+B174+B176+B180+B162+B183</f>
        <v>35091</v>
      </c>
      <c r="C142" s="61">
        <v>56917</v>
      </c>
      <c r="D142" s="62">
        <f t="shared" si="4"/>
        <v>1.62198284460403</v>
      </c>
      <c r="E142" s="63">
        <f t="shared" si="5"/>
        <v>1.07358156028369</v>
      </c>
      <c r="F142" s="67">
        <v>53016</v>
      </c>
    </row>
    <row r="143" s="45" customFormat="1" spans="1:6">
      <c r="A143" s="65" t="s">
        <v>112</v>
      </c>
      <c r="B143" s="66">
        <f>SUM(B144:B144)</f>
        <v>1198</v>
      </c>
      <c r="C143" s="61">
        <v>1259</v>
      </c>
      <c r="D143" s="62">
        <f t="shared" si="4"/>
        <v>1.05091819699499</v>
      </c>
      <c r="E143" s="63">
        <f t="shared" si="5"/>
        <v>1.23552502453386</v>
      </c>
      <c r="F143" s="67">
        <v>1019</v>
      </c>
    </row>
    <row r="144" s="45" customFormat="1" spans="1:6">
      <c r="A144" s="68" t="s">
        <v>8</v>
      </c>
      <c r="B144" s="69">
        <v>1198</v>
      </c>
      <c r="C144" s="61">
        <v>1259</v>
      </c>
      <c r="D144" s="62">
        <f t="shared" si="4"/>
        <v>1.05091819699499</v>
      </c>
      <c r="E144" s="63">
        <f t="shared" si="5"/>
        <v>1.27043390514632</v>
      </c>
      <c r="F144" s="67">
        <v>991</v>
      </c>
    </row>
    <row r="145" s="45" customFormat="1" spans="1:6">
      <c r="A145" s="65" t="s">
        <v>113</v>
      </c>
      <c r="B145" s="66">
        <f>SUM(B146:B146)</f>
        <v>1251</v>
      </c>
      <c r="C145" s="61">
        <v>1054</v>
      </c>
      <c r="D145" s="62">
        <f t="shared" si="4"/>
        <v>0.842525979216627</v>
      </c>
      <c r="E145" s="63">
        <f t="shared" si="5"/>
        <v>0.571583514099783</v>
      </c>
      <c r="F145" s="67">
        <v>1844</v>
      </c>
    </row>
    <row r="146" s="45" customFormat="1" spans="1:6">
      <c r="A146" s="68" t="s">
        <v>8</v>
      </c>
      <c r="B146" s="69">
        <v>1251</v>
      </c>
      <c r="C146" s="61">
        <v>1032</v>
      </c>
      <c r="D146" s="62">
        <f t="shared" si="4"/>
        <v>0.824940047961631</v>
      </c>
      <c r="E146" s="63">
        <f t="shared" si="5"/>
        <v>0.707818930041152</v>
      </c>
      <c r="F146" s="67">
        <v>1458</v>
      </c>
    </row>
    <row r="147" s="45" customFormat="1" spans="1:6">
      <c r="A147" s="40" t="s">
        <v>114</v>
      </c>
      <c r="B147" s="69"/>
      <c r="C147" s="61">
        <v>22</v>
      </c>
      <c r="D147" s="62"/>
      <c r="E147" s="63">
        <f t="shared" si="5"/>
        <v>2.2</v>
      </c>
      <c r="F147" s="67">
        <v>10</v>
      </c>
    </row>
    <row r="148" s="45" customFormat="1" spans="1:6">
      <c r="A148" s="65" t="s">
        <v>115</v>
      </c>
      <c r="B148" s="66">
        <f>SUM(B149:B153)</f>
        <v>4186</v>
      </c>
      <c r="C148" s="61">
        <v>14145</v>
      </c>
      <c r="D148" s="62">
        <f t="shared" si="4"/>
        <v>3.37912087912088</v>
      </c>
      <c r="E148" s="63">
        <f t="shared" si="5"/>
        <v>1.07517482517483</v>
      </c>
      <c r="F148" s="67">
        <v>13156</v>
      </c>
    </row>
    <row r="149" s="45" customFormat="1" spans="1:6">
      <c r="A149" s="68" t="s">
        <v>116</v>
      </c>
      <c r="B149" s="69">
        <v>3705</v>
      </c>
      <c r="C149" s="61">
        <v>2936</v>
      </c>
      <c r="D149" s="62">
        <f t="shared" si="4"/>
        <v>0.792442645074224</v>
      </c>
      <c r="E149" s="63">
        <f t="shared" si="5"/>
        <v>0.328485119713582</v>
      </c>
      <c r="F149" s="67">
        <v>8938</v>
      </c>
    </row>
    <row r="150" s="45" customFormat="1" spans="1:6">
      <c r="A150" s="40" t="s">
        <v>117</v>
      </c>
      <c r="B150" s="69"/>
      <c r="C150" s="61">
        <v>630</v>
      </c>
      <c r="D150" s="62"/>
      <c r="E150" s="63">
        <f t="shared" si="5"/>
        <v>0.186005314437555</v>
      </c>
      <c r="F150" s="67">
        <v>3387</v>
      </c>
    </row>
    <row r="151" s="45" customFormat="1" spans="1:6">
      <c r="A151" s="40" t="s">
        <v>118</v>
      </c>
      <c r="B151" s="69"/>
      <c r="C151" s="61">
        <v>159</v>
      </c>
      <c r="D151" s="62"/>
      <c r="E151" s="63"/>
      <c r="F151" s="67"/>
    </row>
    <row r="152" s="45" customFormat="1" spans="1:6">
      <c r="A152" s="40" t="s">
        <v>119</v>
      </c>
      <c r="B152" s="69"/>
      <c r="C152" s="61">
        <v>9811</v>
      </c>
      <c r="D152" s="62"/>
      <c r="E152" s="63"/>
      <c r="F152" s="67"/>
    </row>
    <row r="153" s="45" customFormat="1" spans="1:6">
      <c r="A153" s="74" t="s">
        <v>120</v>
      </c>
      <c r="B153" s="69">
        <v>481</v>
      </c>
      <c r="C153" s="61">
        <v>609</v>
      </c>
      <c r="D153" s="62">
        <f t="shared" si="4"/>
        <v>1.26611226611227</v>
      </c>
      <c r="E153" s="63">
        <f t="shared" si="5"/>
        <v>0.732851985559567</v>
      </c>
      <c r="F153" s="67">
        <v>831</v>
      </c>
    </row>
    <row r="154" s="45" customFormat="1" spans="1:6">
      <c r="A154" s="65" t="s">
        <v>121</v>
      </c>
      <c r="B154" s="66">
        <f>SUM(B157)</f>
        <v>1093</v>
      </c>
      <c r="C154" s="61">
        <v>2731</v>
      </c>
      <c r="D154" s="62">
        <f t="shared" si="4"/>
        <v>2.49862763037511</v>
      </c>
      <c r="E154" s="63">
        <f t="shared" si="5"/>
        <v>1.62559523809524</v>
      </c>
      <c r="F154" s="67">
        <v>1680</v>
      </c>
    </row>
    <row r="155" s="45" customFormat="1" spans="1:6">
      <c r="A155" s="40" t="s">
        <v>122</v>
      </c>
      <c r="B155" s="66"/>
      <c r="C155" s="61">
        <v>391</v>
      </c>
      <c r="D155" s="62"/>
      <c r="E155" s="63">
        <f t="shared" si="5"/>
        <v>1.16023738872404</v>
      </c>
      <c r="F155" s="67">
        <v>337</v>
      </c>
    </row>
    <row r="156" s="45" customFormat="1" spans="1:6">
      <c r="A156" s="40" t="s">
        <v>123</v>
      </c>
      <c r="B156" s="66"/>
      <c r="C156" s="61">
        <v>18</v>
      </c>
      <c r="D156" s="62"/>
      <c r="E156" s="63"/>
      <c r="F156" s="67"/>
    </row>
    <row r="157" s="45" customFormat="1" spans="1:6">
      <c r="A157" s="68" t="s">
        <v>124</v>
      </c>
      <c r="B157" s="69">
        <v>1093</v>
      </c>
      <c r="C157" s="61">
        <v>2322</v>
      </c>
      <c r="D157" s="62">
        <f t="shared" si="4"/>
        <v>2.12442817932296</v>
      </c>
      <c r="E157" s="63">
        <f t="shared" si="5"/>
        <v>1.72896500372301</v>
      </c>
      <c r="F157" s="67">
        <v>1343</v>
      </c>
    </row>
    <row r="158" s="45" customFormat="1" spans="1:6">
      <c r="A158" s="65" t="s">
        <v>125</v>
      </c>
      <c r="B158" s="66">
        <f>SUM(B160:B161)</f>
        <v>348</v>
      </c>
      <c r="C158" s="61">
        <v>453</v>
      </c>
      <c r="D158" s="62">
        <f t="shared" si="4"/>
        <v>1.30172413793103</v>
      </c>
      <c r="E158" s="63">
        <f t="shared" si="5"/>
        <v>1.79051383399209</v>
      </c>
      <c r="F158" s="67">
        <v>253</v>
      </c>
    </row>
    <row r="159" s="45" customFormat="1" spans="1:6">
      <c r="A159" s="40" t="s">
        <v>126</v>
      </c>
      <c r="B159" s="76"/>
      <c r="C159" s="61">
        <v>86</v>
      </c>
      <c r="D159" s="62"/>
      <c r="E159" s="63"/>
      <c r="F159" s="67"/>
    </row>
    <row r="160" s="45" customFormat="1" spans="1:6">
      <c r="A160" s="68" t="s">
        <v>127</v>
      </c>
      <c r="B160" s="74">
        <v>5</v>
      </c>
      <c r="C160" s="61">
        <v>5</v>
      </c>
      <c r="D160" s="62">
        <f t="shared" si="4"/>
        <v>1</v>
      </c>
      <c r="E160" s="63">
        <f t="shared" si="5"/>
        <v>1</v>
      </c>
      <c r="F160" s="67">
        <v>5</v>
      </c>
    </row>
    <row r="161" s="45" customFormat="1" spans="1:6">
      <c r="A161" s="68" t="s">
        <v>128</v>
      </c>
      <c r="B161" s="69">
        <v>343</v>
      </c>
      <c r="C161" s="61">
        <v>362</v>
      </c>
      <c r="D161" s="62">
        <f t="shared" si="4"/>
        <v>1.05539358600583</v>
      </c>
      <c r="E161" s="63">
        <f t="shared" si="5"/>
        <v>1.45967741935484</v>
      </c>
      <c r="F161" s="67">
        <v>248</v>
      </c>
    </row>
    <row r="162" s="45" customFormat="1" spans="1:6">
      <c r="A162" s="65" t="s">
        <v>129</v>
      </c>
      <c r="B162" s="66">
        <f>SUM(B163:B164)</f>
        <v>35</v>
      </c>
      <c r="C162" s="61">
        <v>110</v>
      </c>
      <c r="D162" s="62">
        <f t="shared" si="4"/>
        <v>3.14285714285714</v>
      </c>
      <c r="E162" s="63">
        <f t="shared" si="5"/>
        <v>1.61764705882353</v>
      </c>
      <c r="F162" s="67">
        <v>68</v>
      </c>
    </row>
    <row r="163" s="45" customFormat="1" spans="1:6">
      <c r="A163" s="68" t="s">
        <v>130</v>
      </c>
      <c r="B163" s="69">
        <v>27</v>
      </c>
      <c r="C163" s="61">
        <v>105</v>
      </c>
      <c r="D163" s="62">
        <f t="shared" si="4"/>
        <v>3.88888888888889</v>
      </c>
      <c r="E163" s="63">
        <f t="shared" si="5"/>
        <v>1.56716417910448</v>
      </c>
      <c r="F163" s="67">
        <v>67</v>
      </c>
    </row>
    <row r="164" s="45" customFormat="1" spans="1:6">
      <c r="A164" s="68" t="s">
        <v>131</v>
      </c>
      <c r="B164" s="74">
        <v>8</v>
      </c>
      <c r="C164" s="61">
        <v>5</v>
      </c>
      <c r="D164" s="62">
        <f t="shared" si="4"/>
        <v>0.625</v>
      </c>
      <c r="E164" s="63">
        <f t="shared" si="5"/>
        <v>5</v>
      </c>
      <c r="F164" s="67">
        <v>1</v>
      </c>
    </row>
    <row r="165" s="45" customFormat="1" spans="1:6">
      <c r="A165" s="44" t="s">
        <v>132</v>
      </c>
      <c r="B165" s="74"/>
      <c r="C165" s="61">
        <v>123</v>
      </c>
      <c r="D165" s="62"/>
      <c r="E165" s="63">
        <f t="shared" si="5"/>
        <v>0.273333333333333</v>
      </c>
      <c r="F165" s="67">
        <v>450</v>
      </c>
    </row>
    <row r="166" s="45" customFormat="1" spans="1:6">
      <c r="A166" s="40" t="s">
        <v>133</v>
      </c>
      <c r="B166" s="74"/>
      <c r="C166" s="61">
        <v>123</v>
      </c>
      <c r="D166" s="62"/>
      <c r="E166" s="63">
        <f t="shared" si="5"/>
        <v>0.273333333333333</v>
      </c>
      <c r="F166" s="67">
        <v>450</v>
      </c>
    </row>
    <row r="167" s="45" customFormat="1" spans="1:6">
      <c r="A167" s="65" t="s">
        <v>134</v>
      </c>
      <c r="B167" s="66">
        <f>SUM(B168:B171)</f>
        <v>460</v>
      </c>
      <c r="C167" s="61">
        <v>471</v>
      </c>
      <c r="D167" s="62">
        <f t="shared" si="4"/>
        <v>1.02391304347826</v>
      </c>
      <c r="E167" s="63">
        <f t="shared" si="5"/>
        <v>0.696745562130177</v>
      </c>
      <c r="F167" s="67">
        <v>676</v>
      </c>
    </row>
    <row r="168" s="45" customFormat="1" ht="14.25" spans="1:6">
      <c r="A168" s="77" t="s">
        <v>8</v>
      </c>
      <c r="B168" s="78">
        <v>446</v>
      </c>
      <c r="C168" s="61">
        <v>356</v>
      </c>
      <c r="D168" s="62">
        <f t="shared" si="4"/>
        <v>0.798206278026906</v>
      </c>
      <c r="E168" s="63">
        <f t="shared" si="5"/>
        <v>0.807256235827664</v>
      </c>
      <c r="F168" s="67">
        <v>441</v>
      </c>
    </row>
    <row r="169" s="45" customFormat="1" ht="14.25" spans="1:6">
      <c r="A169" s="40" t="s">
        <v>135</v>
      </c>
      <c r="B169" s="69"/>
      <c r="C169" s="61">
        <v>55</v>
      </c>
      <c r="D169" s="62"/>
      <c r="E169" s="63">
        <f t="shared" si="5"/>
        <v>2.89473684210526</v>
      </c>
      <c r="F169" s="67">
        <v>19</v>
      </c>
    </row>
    <row r="170" s="45" customFormat="1" spans="1:6">
      <c r="A170" s="83" t="s">
        <v>136</v>
      </c>
      <c r="B170" s="69">
        <v>10</v>
      </c>
      <c r="C170" s="61">
        <v>14</v>
      </c>
      <c r="D170" s="62">
        <f t="shared" si="4"/>
        <v>1.4</v>
      </c>
      <c r="E170" s="63">
        <f t="shared" si="5"/>
        <v>0.304347826086957</v>
      </c>
      <c r="F170" s="67">
        <v>46</v>
      </c>
    </row>
    <row r="171" s="45" customFormat="1" spans="1:6">
      <c r="A171" s="68" t="s">
        <v>137</v>
      </c>
      <c r="B171" s="69">
        <v>4</v>
      </c>
      <c r="C171" s="61">
        <v>46</v>
      </c>
      <c r="D171" s="62">
        <f t="shared" si="4"/>
        <v>11.5</v>
      </c>
      <c r="E171" s="63">
        <f t="shared" si="5"/>
        <v>0.270588235294118</v>
      </c>
      <c r="F171" s="67">
        <v>170</v>
      </c>
    </row>
    <row r="172" s="45" customFormat="1" spans="1:6">
      <c r="A172" s="65" t="s">
        <v>138</v>
      </c>
      <c r="B172" s="66">
        <f>SUM(B173)</f>
        <v>76</v>
      </c>
      <c r="C172" s="61">
        <v>31</v>
      </c>
      <c r="D172" s="62">
        <f t="shared" si="4"/>
        <v>0.407894736842105</v>
      </c>
      <c r="E172" s="63">
        <f t="shared" si="5"/>
        <v>0.369047619047619</v>
      </c>
      <c r="F172" s="67">
        <v>84</v>
      </c>
    </row>
    <row r="173" s="45" customFormat="1" spans="1:6">
      <c r="A173" s="68" t="s">
        <v>8</v>
      </c>
      <c r="B173" s="74">
        <v>76</v>
      </c>
      <c r="C173" s="61">
        <v>31</v>
      </c>
      <c r="D173" s="62">
        <f t="shared" si="4"/>
        <v>0.407894736842105</v>
      </c>
      <c r="E173" s="63">
        <f t="shared" si="5"/>
        <v>0.369047619047619</v>
      </c>
      <c r="F173" s="67">
        <v>84</v>
      </c>
    </row>
    <row r="174" s="45" customFormat="1" spans="1:6">
      <c r="A174" s="65" t="s">
        <v>139</v>
      </c>
      <c r="B174" s="66">
        <f>SUM(B175)</f>
        <v>19498</v>
      </c>
      <c r="C174" s="61">
        <v>28761</v>
      </c>
      <c r="D174" s="62">
        <f t="shared" si="4"/>
        <v>1.4750743666017</v>
      </c>
      <c r="E174" s="63">
        <f t="shared" si="5"/>
        <v>1.18192652256103</v>
      </c>
      <c r="F174" s="67">
        <v>24334</v>
      </c>
    </row>
    <row r="175" s="45" customFormat="1" spans="1:6">
      <c r="A175" s="68" t="s">
        <v>140</v>
      </c>
      <c r="B175" s="69">
        <v>19498</v>
      </c>
      <c r="C175" s="61">
        <v>28761</v>
      </c>
      <c r="D175" s="62">
        <f t="shared" si="4"/>
        <v>1.4750743666017</v>
      </c>
      <c r="E175" s="63">
        <f t="shared" si="5"/>
        <v>1.18192652256103</v>
      </c>
      <c r="F175" s="67">
        <v>24334</v>
      </c>
    </row>
    <row r="176" s="45" customFormat="1" spans="1:6">
      <c r="A176" s="65" t="s">
        <v>141</v>
      </c>
      <c r="B176" s="66">
        <f>SUM(B177:B179)</f>
        <v>6709</v>
      </c>
      <c r="C176" s="61">
        <v>7288</v>
      </c>
      <c r="D176" s="62">
        <f t="shared" si="4"/>
        <v>1.08630198241169</v>
      </c>
      <c r="E176" s="63">
        <f t="shared" si="5"/>
        <v>1.08210838901262</v>
      </c>
      <c r="F176" s="67">
        <v>6735</v>
      </c>
    </row>
    <row r="177" s="45" customFormat="1" spans="1:6">
      <c r="A177" s="68" t="s">
        <v>142</v>
      </c>
      <c r="B177" s="69">
        <v>100</v>
      </c>
      <c r="C177" s="61">
        <v>100</v>
      </c>
      <c r="D177" s="62">
        <f t="shared" si="4"/>
        <v>1</v>
      </c>
      <c r="E177" s="63"/>
      <c r="F177" s="67"/>
    </row>
    <row r="178" s="45" customFormat="1" spans="1:6">
      <c r="A178" s="68" t="s">
        <v>143</v>
      </c>
      <c r="B178" s="69">
        <v>6596</v>
      </c>
      <c r="C178" s="61">
        <v>7174</v>
      </c>
      <c r="D178" s="62">
        <f t="shared" si="4"/>
        <v>1.08762886597938</v>
      </c>
      <c r="E178" s="63"/>
      <c r="F178" s="67"/>
    </row>
    <row r="179" s="45" customFormat="1" spans="1:6">
      <c r="A179" s="68" t="s">
        <v>144</v>
      </c>
      <c r="B179" s="69">
        <v>13</v>
      </c>
      <c r="C179" s="61">
        <v>14</v>
      </c>
      <c r="D179" s="62">
        <f t="shared" si="4"/>
        <v>1.07692307692308</v>
      </c>
      <c r="E179" s="63"/>
      <c r="F179" s="67"/>
    </row>
    <row r="180" s="45" customFormat="1" spans="1:6">
      <c r="A180" s="65" t="s">
        <v>145</v>
      </c>
      <c r="B180" s="66">
        <f>SUM(B181:B182)</f>
        <v>195</v>
      </c>
      <c r="C180" s="61">
        <v>195</v>
      </c>
      <c r="D180" s="62">
        <f t="shared" si="4"/>
        <v>1</v>
      </c>
      <c r="E180" s="63">
        <f t="shared" si="5"/>
        <v>0.345132743362832</v>
      </c>
      <c r="F180" s="67">
        <v>565</v>
      </c>
    </row>
    <row r="181" s="45" customFormat="1" spans="1:6">
      <c r="A181" s="68" t="s">
        <v>146</v>
      </c>
      <c r="B181" s="69">
        <v>46</v>
      </c>
      <c r="C181" s="61">
        <v>46</v>
      </c>
      <c r="D181" s="62">
        <f t="shared" si="4"/>
        <v>1</v>
      </c>
      <c r="E181" s="63">
        <f t="shared" si="5"/>
        <v>1</v>
      </c>
      <c r="F181" s="67">
        <v>46</v>
      </c>
    </row>
    <row r="182" s="45" customFormat="1" spans="1:6">
      <c r="A182" s="68" t="s">
        <v>147</v>
      </c>
      <c r="B182" s="69">
        <v>149</v>
      </c>
      <c r="C182" s="61">
        <v>149</v>
      </c>
      <c r="D182" s="62">
        <f t="shared" si="4"/>
        <v>1</v>
      </c>
      <c r="E182" s="63">
        <f t="shared" si="5"/>
        <v>1</v>
      </c>
      <c r="F182" s="67">
        <v>149</v>
      </c>
    </row>
    <row r="183" s="45" customFormat="1" spans="1:6">
      <c r="A183" s="65" t="s">
        <v>148</v>
      </c>
      <c r="B183" s="66">
        <f>SUM(B184)</f>
        <v>42</v>
      </c>
      <c r="C183" s="61">
        <v>296</v>
      </c>
      <c r="D183" s="62">
        <f t="shared" si="4"/>
        <v>7.04761904761905</v>
      </c>
      <c r="E183" s="63"/>
      <c r="F183" s="67"/>
    </row>
    <row r="184" s="45" customFormat="1" spans="1:6">
      <c r="A184" s="68" t="s">
        <v>8</v>
      </c>
      <c r="B184" s="69">
        <v>42</v>
      </c>
      <c r="C184" s="61">
        <v>296</v>
      </c>
      <c r="D184" s="62">
        <f t="shared" si="4"/>
        <v>7.04761904761905</v>
      </c>
      <c r="E184" s="63"/>
      <c r="F184" s="67"/>
    </row>
    <row r="185" s="45" customFormat="1" spans="1:6">
      <c r="A185" s="65" t="s">
        <v>149</v>
      </c>
      <c r="B185" s="66">
        <f>B186+B195+B202+B205+B208+B210+B192</f>
        <v>29602</v>
      </c>
      <c r="C185" s="61">
        <v>29522</v>
      </c>
      <c r="D185" s="62">
        <f t="shared" si="4"/>
        <v>0.997297479900007</v>
      </c>
      <c r="E185" s="63">
        <f t="shared" si="5"/>
        <v>0.943647115230941</v>
      </c>
      <c r="F185" s="67">
        <v>31285</v>
      </c>
    </row>
    <row r="186" s="45" customFormat="1" spans="1:6">
      <c r="A186" s="65" t="s">
        <v>150</v>
      </c>
      <c r="B186" s="66">
        <f>SUM(B187:B188)</f>
        <v>8491</v>
      </c>
      <c r="C186" s="61">
        <v>6916</v>
      </c>
      <c r="D186" s="62">
        <f t="shared" si="4"/>
        <v>0.814509480626546</v>
      </c>
      <c r="E186" s="63">
        <f t="shared" si="5"/>
        <v>0.818558409279205</v>
      </c>
      <c r="F186" s="67">
        <v>8449</v>
      </c>
    </row>
    <row r="187" s="45" customFormat="1" spans="1:6">
      <c r="A187" s="68" t="s">
        <v>8</v>
      </c>
      <c r="B187" s="69">
        <v>8318</v>
      </c>
      <c r="C187" s="61">
        <v>6616</v>
      </c>
      <c r="D187" s="62">
        <f t="shared" si="4"/>
        <v>0.795383505650397</v>
      </c>
      <c r="E187" s="63">
        <f t="shared" si="5"/>
        <v>0.80009674688596</v>
      </c>
      <c r="F187" s="67">
        <v>8269</v>
      </c>
    </row>
    <row r="188" s="45" customFormat="1" spans="1:6">
      <c r="A188" s="68" t="s">
        <v>151</v>
      </c>
      <c r="B188" s="69">
        <v>173</v>
      </c>
      <c r="C188" s="61">
        <v>300</v>
      </c>
      <c r="D188" s="62">
        <f t="shared" si="4"/>
        <v>1.73410404624277</v>
      </c>
      <c r="E188" s="63">
        <f t="shared" si="5"/>
        <v>1.66666666666667</v>
      </c>
      <c r="F188" s="67">
        <v>180</v>
      </c>
    </row>
    <row r="189" s="45" customFormat="1" spans="1:6">
      <c r="A189" s="44" t="s">
        <v>152</v>
      </c>
      <c r="B189" s="69"/>
      <c r="C189" s="61">
        <v>615</v>
      </c>
      <c r="D189" s="62"/>
      <c r="E189" s="63">
        <f t="shared" si="5"/>
        <v>0.749086479902558</v>
      </c>
      <c r="F189" s="67">
        <v>821</v>
      </c>
    </row>
    <row r="190" s="45" customFormat="1" spans="1:6">
      <c r="A190" s="40" t="s">
        <v>153</v>
      </c>
      <c r="B190" s="69"/>
      <c r="C190" s="61">
        <v>44</v>
      </c>
      <c r="D190" s="62"/>
      <c r="E190" s="63">
        <f t="shared" si="5"/>
        <v>2.2</v>
      </c>
      <c r="F190" s="67">
        <v>20</v>
      </c>
    </row>
    <row r="191" s="45" customFormat="1" spans="1:6">
      <c r="A191" s="40" t="s">
        <v>154</v>
      </c>
      <c r="B191" s="69"/>
      <c r="C191" s="61">
        <v>571</v>
      </c>
      <c r="D191" s="62"/>
      <c r="E191" s="63">
        <f t="shared" si="5"/>
        <v>0.712858926342072</v>
      </c>
      <c r="F191" s="67">
        <v>801</v>
      </c>
    </row>
    <row r="192" s="45" customFormat="1" spans="1:6">
      <c r="A192" s="65" t="s">
        <v>155</v>
      </c>
      <c r="B192" s="66">
        <f>SUM(B194)</f>
        <v>502</v>
      </c>
      <c r="C192" s="61">
        <v>680</v>
      </c>
      <c r="D192" s="62">
        <f t="shared" si="4"/>
        <v>1.35458167330677</v>
      </c>
      <c r="E192" s="63">
        <f t="shared" si="5"/>
        <v>0.93278463648834</v>
      </c>
      <c r="F192" s="67">
        <v>729</v>
      </c>
    </row>
    <row r="193" s="45" customFormat="1" spans="1:6">
      <c r="A193" s="40" t="s">
        <v>156</v>
      </c>
      <c r="B193" s="66"/>
      <c r="C193" s="61">
        <v>42</v>
      </c>
      <c r="D193" s="62"/>
      <c r="E193" s="63"/>
      <c r="F193" s="67"/>
    </row>
    <row r="194" s="45" customFormat="1" spans="1:6">
      <c r="A194" s="68" t="s">
        <v>157</v>
      </c>
      <c r="B194" s="69">
        <v>502</v>
      </c>
      <c r="C194" s="61">
        <v>638</v>
      </c>
      <c r="D194" s="62">
        <f t="shared" si="4"/>
        <v>1.27091633466135</v>
      </c>
      <c r="E194" s="63">
        <f t="shared" si="5"/>
        <v>0.87517146776406</v>
      </c>
      <c r="F194" s="67">
        <v>729</v>
      </c>
    </row>
    <row r="195" s="45" customFormat="1" spans="1:6">
      <c r="A195" s="65" t="s">
        <v>158</v>
      </c>
      <c r="B195" s="66">
        <f>SUM(B198)</f>
        <v>1562</v>
      </c>
      <c r="C195" s="61">
        <v>1951</v>
      </c>
      <c r="D195" s="62">
        <f t="shared" si="4"/>
        <v>1.24903969270166</v>
      </c>
      <c r="E195" s="63">
        <f t="shared" si="5"/>
        <v>0.888433515482696</v>
      </c>
      <c r="F195" s="67">
        <v>2196</v>
      </c>
    </row>
    <row r="196" s="45" customFormat="1" spans="1:6">
      <c r="A196" s="40" t="s">
        <v>159</v>
      </c>
      <c r="B196" s="66"/>
      <c r="C196" s="61">
        <v>34</v>
      </c>
      <c r="D196" s="62"/>
      <c r="E196" s="63">
        <f t="shared" ref="E196:E259" si="6">C196/F196</f>
        <v>0.225165562913907</v>
      </c>
      <c r="F196" s="67">
        <v>151</v>
      </c>
    </row>
    <row r="197" s="45" customFormat="1" spans="1:6">
      <c r="A197" s="40" t="s">
        <v>160</v>
      </c>
      <c r="B197" s="66"/>
      <c r="C197" s="61">
        <v>5</v>
      </c>
      <c r="D197" s="62"/>
      <c r="E197" s="63">
        <f t="shared" si="6"/>
        <v>1.66666666666667</v>
      </c>
      <c r="F197" s="67">
        <v>3</v>
      </c>
    </row>
    <row r="198" s="45" customFormat="1" spans="1:6">
      <c r="A198" s="68" t="s">
        <v>161</v>
      </c>
      <c r="B198" s="69">
        <v>1562</v>
      </c>
      <c r="C198" s="61">
        <v>1733</v>
      </c>
      <c r="D198" s="62">
        <f t="shared" ref="D196:D259" si="7">C198/B198</f>
        <v>1.10947503201024</v>
      </c>
      <c r="E198" s="63">
        <f t="shared" si="6"/>
        <v>0.980203619909502</v>
      </c>
      <c r="F198" s="67">
        <v>1768</v>
      </c>
    </row>
    <row r="199" s="45" customFormat="1" spans="1:6">
      <c r="A199" s="40" t="s">
        <v>162</v>
      </c>
      <c r="B199" s="69"/>
      <c r="C199" s="61">
        <v>179</v>
      </c>
      <c r="D199" s="62"/>
      <c r="E199" s="63">
        <f t="shared" si="6"/>
        <v>0.868932038834951</v>
      </c>
      <c r="F199" s="67">
        <v>206</v>
      </c>
    </row>
    <row r="200" s="45" customFormat="1" spans="1:6">
      <c r="A200" s="44" t="s">
        <v>163</v>
      </c>
      <c r="B200" s="69"/>
      <c r="C200" s="61">
        <v>47</v>
      </c>
      <c r="D200" s="62"/>
      <c r="E200" s="63">
        <f t="shared" si="6"/>
        <v>0.758064516129032</v>
      </c>
      <c r="F200" s="67">
        <v>62</v>
      </c>
    </row>
    <row r="201" s="45" customFormat="1" spans="1:6">
      <c r="A201" s="40" t="s">
        <v>164</v>
      </c>
      <c r="B201" s="69"/>
      <c r="C201" s="61">
        <v>47</v>
      </c>
      <c r="D201" s="62"/>
      <c r="E201" s="63"/>
      <c r="F201" s="67"/>
    </row>
    <row r="202" s="45" customFormat="1" spans="1:6">
      <c r="A202" s="65" t="s">
        <v>165</v>
      </c>
      <c r="B202" s="66">
        <f>SUM(B204:B204)</f>
        <v>55</v>
      </c>
      <c r="C202" s="61">
        <v>66</v>
      </c>
      <c r="D202" s="62">
        <f t="shared" si="7"/>
        <v>1.2</v>
      </c>
      <c r="E202" s="63">
        <f t="shared" si="6"/>
        <v>1.06451612903226</v>
      </c>
      <c r="F202" s="67">
        <v>62</v>
      </c>
    </row>
    <row r="203" s="45" customFormat="1" spans="1:6">
      <c r="A203" s="40" t="s">
        <v>166</v>
      </c>
      <c r="B203" s="66"/>
      <c r="C203" s="61">
        <v>55</v>
      </c>
      <c r="D203" s="62"/>
      <c r="E203" s="63"/>
      <c r="F203" s="67"/>
    </row>
    <row r="204" s="45" customFormat="1" ht="14.25" spans="1:6">
      <c r="A204" s="77" t="s">
        <v>167</v>
      </c>
      <c r="B204" s="78">
        <v>55</v>
      </c>
      <c r="C204" s="61">
        <v>11</v>
      </c>
      <c r="D204" s="62">
        <f t="shared" si="7"/>
        <v>0.2</v>
      </c>
      <c r="E204" s="63">
        <f t="shared" si="6"/>
        <v>0.17741935483871</v>
      </c>
      <c r="F204" s="67">
        <v>62</v>
      </c>
    </row>
    <row r="205" s="45" customFormat="1" spans="1:6">
      <c r="A205" s="65" t="s">
        <v>168</v>
      </c>
      <c r="B205" s="66">
        <f>SUM(B206:B207)</f>
        <v>15632</v>
      </c>
      <c r="C205" s="61">
        <v>16912</v>
      </c>
      <c r="D205" s="62">
        <f t="shared" si="7"/>
        <v>1.08188331627431</v>
      </c>
      <c r="E205" s="63">
        <f t="shared" si="6"/>
        <v>1.08056993163376</v>
      </c>
      <c r="F205" s="67">
        <v>15651</v>
      </c>
    </row>
    <row r="206" s="45" customFormat="1" spans="1:6">
      <c r="A206" s="68" t="s">
        <v>169</v>
      </c>
      <c r="B206" s="69">
        <v>3810</v>
      </c>
      <c r="C206" s="61">
        <v>3772</v>
      </c>
      <c r="D206" s="62">
        <f t="shared" si="7"/>
        <v>0.99002624671916</v>
      </c>
      <c r="E206" s="63">
        <f t="shared" si="6"/>
        <v>1.45356454720617</v>
      </c>
      <c r="F206" s="67">
        <v>2595</v>
      </c>
    </row>
    <row r="207" s="45" customFormat="1" spans="1:6">
      <c r="A207" s="68" t="s">
        <v>170</v>
      </c>
      <c r="B207" s="69">
        <v>11822</v>
      </c>
      <c r="C207" s="61">
        <v>13140</v>
      </c>
      <c r="D207" s="62">
        <f t="shared" si="7"/>
        <v>1.11148705802741</v>
      </c>
      <c r="E207" s="63">
        <f t="shared" si="6"/>
        <v>1.00643382352941</v>
      </c>
      <c r="F207" s="67">
        <v>13056</v>
      </c>
    </row>
    <row r="208" s="45" customFormat="1" spans="1:6">
      <c r="A208" s="65" t="s">
        <v>171</v>
      </c>
      <c r="B208" s="66">
        <f>SUM(B209)</f>
        <v>3347</v>
      </c>
      <c r="C208" s="61">
        <v>1506</v>
      </c>
      <c r="D208" s="62">
        <f t="shared" si="7"/>
        <v>0.449955183746639</v>
      </c>
      <c r="E208" s="63">
        <f t="shared" si="6"/>
        <v>0.913280776228017</v>
      </c>
      <c r="F208" s="67">
        <v>1649</v>
      </c>
    </row>
    <row r="209" s="45" customFormat="1" spans="1:6">
      <c r="A209" s="68" t="s">
        <v>172</v>
      </c>
      <c r="B209" s="69">
        <v>3347</v>
      </c>
      <c r="C209" s="61">
        <v>1506</v>
      </c>
      <c r="D209" s="62">
        <f t="shared" si="7"/>
        <v>0.449955183746639</v>
      </c>
      <c r="E209" s="63">
        <f t="shared" si="6"/>
        <v>0.913280776228017</v>
      </c>
      <c r="F209" s="67">
        <v>1649</v>
      </c>
    </row>
    <row r="210" s="45" customFormat="1" spans="1:6">
      <c r="A210" s="65" t="s">
        <v>173</v>
      </c>
      <c r="B210" s="66">
        <f>SUM(B211)</f>
        <v>13</v>
      </c>
      <c r="C210" s="61">
        <v>9</v>
      </c>
      <c r="D210" s="62">
        <f t="shared" si="7"/>
        <v>0.692307692307692</v>
      </c>
      <c r="E210" s="63">
        <f t="shared" si="6"/>
        <v>0.6</v>
      </c>
      <c r="F210" s="67">
        <v>15</v>
      </c>
    </row>
    <row r="211" s="45" customFormat="1" spans="1:6">
      <c r="A211" s="68" t="s">
        <v>174</v>
      </c>
      <c r="B211" s="69">
        <v>13</v>
      </c>
      <c r="C211" s="61">
        <v>9</v>
      </c>
      <c r="D211" s="62">
        <f t="shared" si="7"/>
        <v>0.692307692307692</v>
      </c>
      <c r="E211" s="63">
        <f t="shared" si="6"/>
        <v>0.6</v>
      </c>
      <c r="F211" s="67">
        <v>15</v>
      </c>
    </row>
    <row r="212" s="45" customFormat="1" spans="1:6">
      <c r="A212" s="44" t="s">
        <v>175</v>
      </c>
      <c r="B212" s="69"/>
      <c r="C212" s="61">
        <v>340</v>
      </c>
      <c r="D212" s="62"/>
      <c r="E212" s="63"/>
      <c r="F212" s="67"/>
    </row>
    <row r="213" s="45" customFormat="1" spans="1:6">
      <c r="A213" s="40" t="s">
        <v>32</v>
      </c>
      <c r="B213" s="69"/>
      <c r="C213" s="61">
        <v>335</v>
      </c>
      <c r="D213" s="62"/>
      <c r="E213" s="63"/>
      <c r="F213" s="67"/>
    </row>
    <row r="214" s="45" customFormat="1" spans="1:6">
      <c r="A214" s="40" t="s">
        <v>176</v>
      </c>
      <c r="B214" s="69"/>
      <c r="C214" s="61">
        <v>5</v>
      </c>
      <c r="D214" s="62"/>
      <c r="E214" s="63">
        <f t="shared" si="6"/>
        <v>0.0276243093922652</v>
      </c>
      <c r="F214" s="67">
        <v>181</v>
      </c>
    </row>
    <row r="215" s="45" customFormat="1" spans="1:6">
      <c r="A215" s="44" t="s">
        <v>177</v>
      </c>
      <c r="B215" s="69"/>
      <c r="C215" s="61">
        <v>72</v>
      </c>
      <c r="D215" s="62"/>
      <c r="E215" s="63"/>
      <c r="F215" s="67"/>
    </row>
    <row r="216" s="45" customFormat="1" spans="1:6">
      <c r="A216" s="40" t="s">
        <v>178</v>
      </c>
      <c r="B216" s="69"/>
      <c r="C216" s="61">
        <v>72</v>
      </c>
      <c r="D216" s="62"/>
      <c r="E216" s="63"/>
      <c r="F216" s="67"/>
    </row>
    <row r="217" s="45" customFormat="1" spans="1:6">
      <c r="A217" s="44" t="s">
        <v>179</v>
      </c>
      <c r="B217" s="69"/>
      <c r="C217" s="61">
        <v>408</v>
      </c>
      <c r="D217" s="62"/>
      <c r="E217" s="63"/>
      <c r="F217" s="67"/>
    </row>
    <row r="218" s="45" customFormat="1" spans="1:6">
      <c r="A218" s="40" t="s">
        <v>180</v>
      </c>
      <c r="B218" s="69"/>
      <c r="C218" s="61">
        <v>408</v>
      </c>
      <c r="D218" s="62"/>
      <c r="E218" s="63"/>
      <c r="F218" s="67"/>
    </row>
    <row r="219" s="45" customFormat="1" spans="1:6">
      <c r="A219" s="65" t="s">
        <v>181</v>
      </c>
      <c r="B219" s="66">
        <f>B220+B222+B226+B230+B233+B235+B239</f>
        <v>3560</v>
      </c>
      <c r="C219" s="61">
        <v>4828</v>
      </c>
      <c r="D219" s="62">
        <f t="shared" si="7"/>
        <v>1.3561797752809</v>
      </c>
      <c r="E219" s="63">
        <f t="shared" si="6"/>
        <v>0.327655242619613</v>
      </c>
      <c r="F219" s="67">
        <v>14735</v>
      </c>
    </row>
    <row r="220" s="45" customFormat="1" spans="1:6">
      <c r="A220" s="65" t="s">
        <v>182</v>
      </c>
      <c r="B220" s="66">
        <f>SUM(B221)</f>
        <v>430</v>
      </c>
      <c r="C220" s="61">
        <v>421</v>
      </c>
      <c r="D220" s="62">
        <f t="shared" si="7"/>
        <v>0.97906976744186</v>
      </c>
      <c r="E220" s="63">
        <f t="shared" si="6"/>
        <v>0.606628242074928</v>
      </c>
      <c r="F220" s="67">
        <v>694</v>
      </c>
    </row>
    <row r="221" s="45" customFormat="1" spans="1:6">
      <c r="A221" s="68" t="s">
        <v>8</v>
      </c>
      <c r="B221" s="69">
        <v>430</v>
      </c>
      <c r="C221" s="61">
        <v>421</v>
      </c>
      <c r="D221" s="62">
        <f t="shared" si="7"/>
        <v>0.97906976744186</v>
      </c>
      <c r="E221" s="63">
        <f t="shared" si="6"/>
        <v>0.606628242074928</v>
      </c>
      <c r="F221" s="67">
        <v>694</v>
      </c>
    </row>
    <row r="222" s="45" customFormat="1" spans="1:6">
      <c r="A222" s="65" t="s">
        <v>183</v>
      </c>
      <c r="B222" s="66">
        <f>SUM(B224)</f>
        <v>400</v>
      </c>
      <c r="C222" s="61">
        <v>1774</v>
      </c>
      <c r="D222" s="62">
        <f t="shared" si="7"/>
        <v>4.435</v>
      </c>
      <c r="E222" s="63">
        <f t="shared" si="6"/>
        <v>0.348869223205506</v>
      </c>
      <c r="F222" s="67">
        <v>5085</v>
      </c>
    </row>
    <row r="223" s="45" customFormat="1" spans="1:6">
      <c r="A223" s="40" t="s">
        <v>184</v>
      </c>
      <c r="B223" s="66"/>
      <c r="C223" s="61">
        <v>35</v>
      </c>
      <c r="D223" s="62"/>
      <c r="E223" s="63">
        <f t="shared" si="6"/>
        <v>0.330188679245283</v>
      </c>
      <c r="F223" s="67">
        <v>106</v>
      </c>
    </row>
    <row r="224" s="45" customFormat="1" spans="1:6">
      <c r="A224" s="68" t="s">
        <v>185</v>
      </c>
      <c r="B224" s="69">
        <v>400</v>
      </c>
      <c r="C224" s="61">
        <v>1520</v>
      </c>
      <c r="D224" s="62">
        <f t="shared" si="7"/>
        <v>3.8</v>
      </c>
      <c r="E224" s="63">
        <f t="shared" si="6"/>
        <v>0.351120351120351</v>
      </c>
      <c r="F224" s="67">
        <v>4329</v>
      </c>
    </row>
    <row r="225" s="45" customFormat="1" spans="1:6">
      <c r="A225" s="40" t="s">
        <v>186</v>
      </c>
      <c r="B225" s="69"/>
      <c r="C225" s="61">
        <v>219</v>
      </c>
      <c r="D225" s="62"/>
      <c r="E225" s="63">
        <f t="shared" si="6"/>
        <v>0.336923076923077</v>
      </c>
      <c r="F225" s="67">
        <v>650</v>
      </c>
    </row>
    <row r="226" s="45" customFormat="1" spans="1:6">
      <c r="A226" s="65" t="s">
        <v>187</v>
      </c>
      <c r="B226" s="66">
        <f>SUM(B229)</f>
        <v>739</v>
      </c>
      <c r="C226" s="61">
        <v>1045</v>
      </c>
      <c r="D226" s="62">
        <f t="shared" si="7"/>
        <v>1.41407307171854</v>
      </c>
      <c r="E226" s="63">
        <f t="shared" si="6"/>
        <v>0.859375</v>
      </c>
      <c r="F226" s="67">
        <v>1216</v>
      </c>
    </row>
    <row r="227" s="45" customFormat="1" spans="1:6">
      <c r="A227" s="40" t="s">
        <v>188</v>
      </c>
      <c r="B227" s="76"/>
      <c r="C227" s="61">
        <v>131</v>
      </c>
      <c r="D227" s="62"/>
      <c r="E227" s="63">
        <f t="shared" si="6"/>
        <v>0.658291457286432</v>
      </c>
      <c r="F227" s="67">
        <v>199</v>
      </c>
    </row>
    <row r="228" s="45" customFormat="1" spans="1:6">
      <c r="A228" s="40" t="s">
        <v>189</v>
      </c>
      <c r="B228" s="76"/>
      <c r="C228" s="61">
        <v>478</v>
      </c>
      <c r="D228" s="62"/>
      <c r="E228" s="63">
        <f t="shared" si="6"/>
        <v>1.21012658227848</v>
      </c>
      <c r="F228" s="67">
        <v>395</v>
      </c>
    </row>
    <row r="229" s="45" customFormat="1" spans="1:6">
      <c r="A229" s="68" t="s">
        <v>190</v>
      </c>
      <c r="B229" s="74">
        <v>739</v>
      </c>
      <c r="C229" s="61">
        <v>436</v>
      </c>
      <c r="D229" s="62">
        <f t="shared" si="7"/>
        <v>0.589986468200271</v>
      </c>
      <c r="E229" s="63">
        <f t="shared" si="6"/>
        <v>0.70096463022508</v>
      </c>
      <c r="F229" s="67">
        <v>622</v>
      </c>
    </row>
    <row r="230" s="45" customFormat="1" spans="1:6">
      <c r="A230" s="65" t="s">
        <v>191</v>
      </c>
      <c r="B230" s="66">
        <f>SUM(B232)</f>
        <v>7</v>
      </c>
      <c r="C230" s="61">
        <v>54</v>
      </c>
      <c r="D230" s="62">
        <f t="shared" si="7"/>
        <v>7.71428571428571</v>
      </c>
      <c r="E230" s="63">
        <f t="shared" si="6"/>
        <v>0.298342541436464</v>
      </c>
      <c r="F230" s="67">
        <v>181</v>
      </c>
    </row>
    <row r="231" s="45" customFormat="1" spans="1:6">
      <c r="A231" s="40" t="s">
        <v>192</v>
      </c>
      <c r="B231" s="66"/>
      <c r="C231" s="61">
        <v>54</v>
      </c>
      <c r="D231" s="62"/>
      <c r="E231" s="63">
        <f t="shared" si="6"/>
        <v>0.298342541436464</v>
      </c>
      <c r="F231" s="67">
        <v>181</v>
      </c>
    </row>
    <row r="232" s="45" customFormat="1" spans="1:6">
      <c r="A232" s="68" t="s">
        <v>193</v>
      </c>
      <c r="B232" s="69">
        <v>7</v>
      </c>
      <c r="C232" s="61"/>
      <c r="D232" s="62">
        <f t="shared" si="7"/>
        <v>0</v>
      </c>
      <c r="E232" s="63"/>
      <c r="F232" s="67"/>
    </row>
    <row r="233" s="45" customFormat="1" spans="1:6">
      <c r="A233" s="65" t="s">
        <v>194</v>
      </c>
      <c r="B233" s="66">
        <f>SUM(B234)</f>
        <v>1621</v>
      </c>
      <c r="C233" s="61"/>
      <c r="D233" s="62">
        <f t="shared" si="7"/>
        <v>0</v>
      </c>
      <c r="E233" s="63">
        <f t="shared" si="6"/>
        <v>0</v>
      </c>
      <c r="F233" s="67">
        <v>5990</v>
      </c>
    </row>
    <row r="234" s="45" customFormat="1" spans="1:6">
      <c r="A234" s="68" t="s">
        <v>195</v>
      </c>
      <c r="B234" s="69">
        <v>1621</v>
      </c>
      <c r="C234" s="61"/>
      <c r="D234" s="62">
        <f t="shared" si="7"/>
        <v>0</v>
      </c>
      <c r="E234" s="63">
        <f t="shared" si="6"/>
        <v>0</v>
      </c>
      <c r="F234" s="67">
        <v>5802</v>
      </c>
    </row>
    <row r="235" s="45" customFormat="1" spans="1:6">
      <c r="A235" s="65" t="s">
        <v>196</v>
      </c>
      <c r="B235" s="66">
        <f>SUM(B236:B237)</f>
        <v>230</v>
      </c>
      <c r="C235" s="61">
        <v>481</v>
      </c>
      <c r="D235" s="62">
        <f t="shared" si="7"/>
        <v>2.09130434782609</v>
      </c>
      <c r="E235" s="63">
        <f t="shared" si="6"/>
        <v>1.1108545034642</v>
      </c>
      <c r="F235" s="67">
        <v>433</v>
      </c>
    </row>
    <row r="236" s="45" customFormat="1" spans="1:6">
      <c r="A236" s="68" t="s">
        <v>197</v>
      </c>
      <c r="B236" s="69">
        <v>50</v>
      </c>
      <c r="C236" s="61"/>
      <c r="D236" s="62">
        <f t="shared" si="7"/>
        <v>0</v>
      </c>
      <c r="E236" s="63"/>
      <c r="F236" s="67"/>
    </row>
    <row r="237" s="45" customFormat="1" spans="1:6">
      <c r="A237" s="68" t="s">
        <v>198</v>
      </c>
      <c r="B237" s="69">
        <v>180</v>
      </c>
      <c r="C237" s="61">
        <v>130</v>
      </c>
      <c r="D237" s="62">
        <f t="shared" si="7"/>
        <v>0.722222222222222</v>
      </c>
      <c r="E237" s="63">
        <f t="shared" si="6"/>
        <v>1.12068965517241</v>
      </c>
      <c r="F237" s="67">
        <v>116</v>
      </c>
    </row>
    <row r="238" s="45" customFormat="1" spans="1:6">
      <c r="A238" s="40" t="s">
        <v>199</v>
      </c>
      <c r="B238" s="69"/>
      <c r="C238" s="61">
        <v>351</v>
      </c>
      <c r="D238" s="62"/>
      <c r="E238" s="63">
        <f t="shared" si="6"/>
        <v>1.10725552050473</v>
      </c>
      <c r="F238" s="67">
        <v>317</v>
      </c>
    </row>
    <row r="239" s="45" customFormat="1" spans="1:6">
      <c r="A239" s="65" t="s">
        <v>200</v>
      </c>
      <c r="B239" s="66">
        <f>SUM(B240)</f>
        <v>133</v>
      </c>
      <c r="C239" s="61">
        <v>112</v>
      </c>
      <c r="D239" s="62">
        <f t="shared" si="7"/>
        <v>0.842105263157895</v>
      </c>
      <c r="E239" s="63">
        <f t="shared" si="6"/>
        <v>0.5</v>
      </c>
      <c r="F239" s="67">
        <v>224</v>
      </c>
    </row>
    <row r="240" s="45" customFormat="1" spans="1:6">
      <c r="A240" s="68" t="s">
        <v>8</v>
      </c>
      <c r="B240" s="69">
        <v>133</v>
      </c>
      <c r="C240" s="61">
        <v>112</v>
      </c>
      <c r="D240" s="62">
        <f t="shared" si="7"/>
        <v>0.842105263157895</v>
      </c>
      <c r="E240" s="63">
        <f t="shared" si="6"/>
        <v>0.5</v>
      </c>
      <c r="F240" s="67">
        <v>224</v>
      </c>
    </row>
    <row r="241" s="45" customFormat="1" spans="1:6">
      <c r="A241" s="44" t="s">
        <v>201</v>
      </c>
      <c r="B241" s="69"/>
      <c r="C241" s="61">
        <v>941</v>
      </c>
      <c r="D241" s="62"/>
      <c r="E241" s="63">
        <f t="shared" si="6"/>
        <v>1.12157330154946</v>
      </c>
      <c r="F241" s="67">
        <v>839</v>
      </c>
    </row>
    <row r="242" s="45" customFormat="1" spans="1:6">
      <c r="A242" s="40" t="s">
        <v>202</v>
      </c>
      <c r="B242" s="69"/>
      <c r="C242" s="61">
        <v>941</v>
      </c>
      <c r="D242" s="62"/>
      <c r="E242" s="63">
        <f t="shared" si="6"/>
        <v>1.12157330154946</v>
      </c>
      <c r="F242" s="67">
        <v>839</v>
      </c>
    </row>
    <row r="243" s="45" customFormat="1" spans="1:6">
      <c r="A243" s="65" t="s">
        <v>203</v>
      </c>
      <c r="B243" s="66">
        <f>B244+B252+B254</f>
        <v>6055</v>
      </c>
      <c r="C243" s="61">
        <v>11197</v>
      </c>
      <c r="D243" s="62">
        <f t="shared" si="7"/>
        <v>1.84921552436003</v>
      </c>
      <c r="E243" s="63">
        <f t="shared" si="6"/>
        <v>1.40736551030669</v>
      </c>
      <c r="F243" s="67">
        <f>F244+F247+F249+F254</f>
        <v>7956</v>
      </c>
    </row>
    <row r="244" s="45" customFormat="1" ht="14.25" spans="1:6">
      <c r="A244" s="70" t="s">
        <v>204</v>
      </c>
      <c r="B244" s="84">
        <f>SUM(B245)</f>
        <v>4163</v>
      </c>
      <c r="C244" s="61">
        <v>4426</v>
      </c>
      <c r="D244" s="62">
        <f t="shared" si="7"/>
        <v>1.06317559452318</v>
      </c>
      <c r="E244" s="63">
        <f t="shared" si="6"/>
        <v>0.8852</v>
      </c>
      <c r="F244" s="67">
        <v>5000</v>
      </c>
    </row>
    <row r="245" s="45" customFormat="1" spans="1:6">
      <c r="A245" s="83" t="s">
        <v>8</v>
      </c>
      <c r="B245" s="85">
        <v>4163</v>
      </c>
      <c r="C245" s="61">
        <v>4343</v>
      </c>
      <c r="D245" s="62">
        <f t="shared" si="7"/>
        <v>1.04323804948355</v>
      </c>
      <c r="E245" s="63">
        <f t="shared" si="6"/>
        <v>0.926605504587156</v>
      </c>
      <c r="F245" s="67">
        <v>4687</v>
      </c>
    </row>
    <row r="246" s="45" customFormat="1" spans="1:6">
      <c r="A246" s="40" t="s">
        <v>205</v>
      </c>
      <c r="B246" s="69"/>
      <c r="C246" s="61">
        <v>83</v>
      </c>
      <c r="D246" s="62"/>
      <c r="E246" s="63">
        <f t="shared" si="6"/>
        <v>0.415</v>
      </c>
      <c r="F246" s="67">
        <v>200</v>
      </c>
    </row>
    <row r="247" s="45" customFormat="1" spans="1:6">
      <c r="A247" s="44" t="s">
        <v>206</v>
      </c>
      <c r="B247" s="69"/>
      <c r="C247" s="61">
        <v>7</v>
      </c>
      <c r="D247" s="62"/>
      <c r="E247" s="63">
        <f t="shared" si="6"/>
        <v>0.0151843817787419</v>
      </c>
      <c r="F247" s="67">
        <v>461</v>
      </c>
    </row>
    <row r="248" s="45" customFormat="1" spans="1:6">
      <c r="A248" s="40" t="s">
        <v>207</v>
      </c>
      <c r="B248" s="69"/>
      <c r="C248" s="61">
        <v>7</v>
      </c>
      <c r="D248" s="62"/>
      <c r="E248" s="63">
        <f t="shared" si="6"/>
        <v>0.0151843817787419</v>
      </c>
      <c r="F248" s="67">
        <v>461</v>
      </c>
    </row>
    <row r="249" s="45" customFormat="1" spans="1:6">
      <c r="A249" s="44" t="s">
        <v>208</v>
      </c>
      <c r="B249" s="69"/>
      <c r="C249" s="61">
        <v>5147</v>
      </c>
      <c r="D249" s="62"/>
      <c r="E249" s="63">
        <f t="shared" si="6"/>
        <v>6.35432098765432</v>
      </c>
      <c r="F249" s="67">
        <v>810</v>
      </c>
    </row>
    <row r="250" s="45" customFormat="1" spans="1:6">
      <c r="A250" s="40" t="s">
        <v>209</v>
      </c>
      <c r="B250" s="69"/>
      <c r="C250" s="61">
        <v>5020</v>
      </c>
      <c r="D250" s="62"/>
      <c r="E250" s="63">
        <f t="shared" si="6"/>
        <v>7.37151248164464</v>
      </c>
      <c r="F250" s="67">
        <v>681</v>
      </c>
    </row>
    <row r="251" s="45" customFormat="1" spans="1:6">
      <c r="A251" s="40" t="s">
        <v>210</v>
      </c>
      <c r="B251" s="69"/>
      <c r="C251" s="61">
        <v>127</v>
      </c>
      <c r="D251" s="62"/>
      <c r="E251" s="63">
        <f t="shared" si="6"/>
        <v>0.984496124031008</v>
      </c>
      <c r="F251" s="67">
        <v>129</v>
      </c>
    </row>
    <row r="252" s="45" customFormat="1" spans="1:6">
      <c r="A252" s="65" t="s">
        <v>211</v>
      </c>
      <c r="B252" s="66">
        <f>SUM(B253)</f>
        <v>892</v>
      </c>
      <c r="C252" s="61">
        <v>883</v>
      </c>
      <c r="D252" s="62">
        <f t="shared" si="7"/>
        <v>0.989910313901345</v>
      </c>
      <c r="E252" s="63"/>
      <c r="F252" s="67"/>
    </row>
    <row r="253" s="45" customFormat="1" spans="1:6">
      <c r="A253" s="68" t="s">
        <v>212</v>
      </c>
      <c r="B253" s="69">
        <v>892</v>
      </c>
      <c r="C253" s="61">
        <v>883</v>
      </c>
      <c r="D253" s="62">
        <f t="shared" si="7"/>
        <v>0.989910313901345</v>
      </c>
      <c r="E253" s="63"/>
      <c r="F253" s="67"/>
    </row>
    <row r="254" s="45" customFormat="1" spans="1:6">
      <c r="A254" s="65" t="s">
        <v>213</v>
      </c>
      <c r="B254" s="66">
        <f>SUM(B255)</f>
        <v>1000</v>
      </c>
      <c r="C254" s="61">
        <v>734</v>
      </c>
      <c r="D254" s="62">
        <f t="shared" si="7"/>
        <v>0.734</v>
      </c>
      <c r="E254" s="63">
        <f t="shared" si="6"/>
        <v>0.435608308605341</v>
      </c>
      <c r="F254" s="67">
        <v>1685</v>
      </c>
    </row>
    <row r="255" s="45" customFormat="1" spans="1:6">
      <c r="A255" s="68" t="s">
        <v>214</v>
      </c>
      <c r="B255" s="69">
        <v>1000</v>
      </c>
      <c r="C255" s="61">
        <v>734</v>
      </c>
      <c r="D255" s="62">
        <f t="shared" si="7"/>
        <v>0.734</v>
      </c>
      <c r="E255" s="63">
        <f t="shared" si="6"/>
        <v>0.435608308605341</v>
      </c>
      <c r="F255" s="67">
        <v>1685</v>
      </c>
    </row>
    <row r="256" s="45" customFormat="1" spans="1:6">
      <c r="A256" s="80" t="s">
        <v>215</v>
      </c>
      <c r="B256" s="66">
        <f>B257+B273+B279+B288+B301+B296</f>
        <v>95053</v>
      </c>
      <c r="C256" s="61">
        <v>174538</v>
      </c>
      <c r="D256" s="62">
        <f t="shared" si="7"/>
        <v>1.83621768907872</v>
      </c>
      <c r="E256" s="63">
        <f t="shared" si="6"/>
        <v>0.896206457443313</v>
      </c>
      <c r="F256" s="67">
        <f>F257+F273+F279+F288+F294+F296+F301+F305</f>
        <v>194752</v>
      </c>
    </row>
    <row r="257" s="45" customFormat="1" spans="1:6">
      <c r="A257" s="65" t="s">
        <v>216</v>
      </c>
      <c r="B257" s="66">
        <f>SUM(B258:B272)</f>
        <v>7757</v>
      </c>
      <c r="C257" s="61">
        <v>18944</v>
      </c>
      <c r="D257" s="62">
        <f t="shared" si="7"/>
        <v>2.44218125564007</v>
      </c>
      <c r="E257" s="63">
        <f t="shared" si="6"/>
        <v>1.58394648829431</v>
      </c>
      <c r="F257" s="67">
        <v>11960</v>
      </c>
    </row>
    <row r="258" s="45" customFormat="1" spans="1:6">
      <c r="A258" s="68" t="s">
        <v>8</v>
      </c>
      <c r="B258" s="69">
        <v>4011</v>
      </c>
      <c r="C258" s="61">
        <v>4079</v>
      </c>
      <c r="D258" s="62">
        <f t="shared" si="7"/>
        <v>1.01695337820992</v>
      </c>
      <c r="E258" s="63">
        <f t="shared" si="6"/>
        <v>0.898458149779736</v>
      </c>
      <c r="F258" s="67">
        <v>4540</v>
      </c>
    </row>
    <row r="259" s="45" customFormat="1" spans="1:6">
      <c r="A259" s="68" t="s">
        <v>217</v>
      </c>
      <c r="B259" s="69">
        <v>5</v>
      </c>
      <c r="C259" s="61">
        <v>5</v>
      </c>
      <c r="D259" s="62">
        <f t="shared" si="7"/>
        <v>1</v>
      </c>
      <c r="E259" s="63"/>
      <c r="F259" s="67"/>
    </row>
    <row r="260" s="45" customFormat="1" spans="1:6">
      <c r="A260" s="68" t="s">
        <v>218</v>
      </c>
      <c r="B260" s="69">
        <v>10</v>
      </c>
      <c r="C260" s="61">
        <v>32</v>
      </c>
      <c r="D260" s="62">
        <f t="shared" ref="D260:D323" si="8">C260/B260</f>
        <v>3.2</v>
      </c>
      <c r="E260" s="63">
        <f t="shared" ref="E260:E323" si="9">C260/F260</f>
        <v>3.2</v>
      </c>
      <c r="F260" s="67">
        <v>10</v>
      </c>
    </row>
    <row r="261" s="45" customFormat="1" spans="1:6">
      <c r="A261" s="68" t="s">
        <v>219</v>
      </c>
      <c r="B261" s="69">
        <v>91</v>
      </c>
      <c r="C261" s="61">
        <v>100</v>
      </c>
      <c r="D261" s="62">
        <f t="shared" si="8"/>
        <v>1.0989010989011</v>
      </c>
      <c r="E261" s="63">
        <f t="shared" si="9"/>
        <v>0.574712643678161</v>
      </c>
      <c r="F261" s="67">
        <v>174</v>
      </c>
    </row>
    <row r="262" s="45" customFormat="1" spans="1:6">
      <c r="A262" s="68" t="s">
        <v>220</v>
      </c>
      <c r="B262" s="69">
        <v>10</v>
      </c>
      <c r="C262" s="61">
        <v>10</v>
      </c>
      <c r="D262" s="62">
        <f t="shared" si="8"/>
        <v>1</v>
      </c>
      <c r="E262" s="63"/>
      <c r="F262" s="67"/>
    </row>
    <row r="263" s="45" customFormat="1" spans="1:6">
      <c r="A263" s="68" t="s">
        <v>221</v>
      </c>
      <c r="B263" s="69">
        <v>5</v>
      </c>
      <c r="C263" s="61">
        <v>3</v>
      </c>
      <c r="D263" s="62">
        <f t="shared" si="8"/>
        <v>0.6</v>
      </c>
      <c r="E263" s="63">
        <f t="shared" si="9"/>
        <v>0.214285714285714</v>
      </c>
      <c r="F263" s="67">
        <v>14</v>
      </c>
    </row>
    <row r="264" s="45" customFormat="1" spans="1:6">
      <c r="A264" s="68" t="s">
        <v>222</v>
      </c>
      <c r="B264" s="69">
        <v>20</v>
      </c>
      <c r="C264" s="61">
        <v>91</v>
      </c>
      <c r="D264" s="62">
        <f t="shared" si="8"/>
        <v>4.55</v>
      </c>
      <c r="E264" s="63">
        <f t="shared" si="9"/>
        <v>0.16636197440585</v>
      </c>
      <c r="F264" s="67">
        <v>547</v>
      </c>
    </row>
    <row r="265" s="45" customFormat="1" spans="1:6">
      <c r="A265" s="40" t="s">
        <v>223</v>
      </c>
      <c r="B265" s="73"/>
      <c r="C265" s="61">
        <v>489</v>
      </c>
      <c r="D265" s="62"/>
      <c r="E265" s="63">
        <f t="shared" si="9"/>
        <v>0.726597325408618</v>
      </c>
      <c r="F265" s="67">
        <v>673</v>
      </c>
    </row>
    <row r="266" s="45" customFormat="1" spans="1:6">
      <c r="A266" s="40" t="s">
        <v>224</v>
      </c>
      <c r="B266" s="73"/>
      <c r="C266" s="61">
        <v>16</v>
      </c>
      <c r="D266" s="62"/>
      <c r="E266" s="63"/>
      <c r="F266" s="67"/>
    </row>
    <row r="267" s="45" customFormat="1" spans="1:6">
      <c r="A267" s="68" t="s">
        <v>225</v>
      </c>
      <c r="B267" s="74">
        <v>550</v>
      </c>
      <c r="C267" s="61">
        <v>539</v>
      </c>
      <c r="D267" s="62">
        <f t="shared" si="8"/>
        <v>0.98</v>
      </c>
      <c r="E267" s="63">
        <f t="shared" si="9"/>
        <v>1.24193548387097</v>
      </c>
      <c r="F267" s="67">
        <v>434</v>
      </c>
    </row>
    <row r="268" s="45" customFormat="1" spans="1:6">
      <c r="A268" s="68" t="s">
        <v>226</v>
      </c>
      <c r="B268" s="69">
        <v>50</v>
      </c>
      <c r="C268" s="61">
        <v>10</v>
      </c>
      <c r="D268" s="62">
        <f t="shared" si="8"/>
        <v>0.2</v>
      </c>
      <c r="E268" s="63">
        <f t="shared" si="9"/>
        <v>0.00516795865633075</v>
      </c>
      <c r="F268" s="67">
        <v>1935</v>
      </c>
    </row>
    <row r="269" s="45" customFormat="1" spans="1:6">
      <c r="A269" s="40" t="s">
        <v>227</v>
      </c>
      <c r="B269" s="69"/>
      <c r="C269" s="61">
        <v>105</v>
      </c>
      <c r="D269" s="62"/>
      <c r="E269" s="63"/>
      <c r="F269" s="67"/>
    </row>
    <row r="270" s="45" customFormat="1" spans="1:6">
      <c r="A270" s="68" t="s">
        <v>228</v>
      </c>
      <c r="B270" s="69">
        <v>185</v>
      </c>
      <c r="C270" s="61">
        <v>330</v>
      </c>
      <c r="D270" s="62">
        <f t="shared" si="8"/>
        <v>1.78378378378378</v>
      </c>
      <c r="E270" s="63">
        <f t="shared" si="9"/>
        <v>0.407407407407407</v>
      </c>
      <c r="F270" s="67">
        <v>810</v>
      </c>
    </row>
    <row r="271" s="45" customFormat="1" spans="1:6">
      <c r="A271" s="40" t="s">
        <v>229</v>
      </c>
      <c r="B271" s="69"/>
      <c r="C271" s="61">
        <v>694</v>
      </c>
      <c r="D271" s="62"/>
      <c r="E271" s="63">
        <f t="shared" si="9"/>
        <v>63.0909090909091</v>
      </c>
      <c r="F271" s="67">
        <v>11</v>
      </c>
    </row>
    <row r="272" s="45" customFormat="1" spans="1:6">
      <c r="A272" s="68" t="s">
        <v>230</v>
      </c>
      <c r="B272" s="69">
        <v>2820</v>
      </c>
      <c r="C272" s="61">
        <v>12441</v>
      </c>
      <c r="D272" s="62">
        <f t="shared" si="8"/>
        <v>4.41170212765957</v>
      </c>
      <c r="E272" s="63">
        <f t="shared" si="9"/>
        <v>5.48061674008811</v>
      </c>
      <c r="F272" s="67">
        <v>2270</v>
      </c>
    </row>
    <row r="273" s="45" customFormat="1" spans="1:6">
      <c r="A273" s="65" t="s">
        <v>231</v>
      </c>
      <c r="B273" s="66">
        <f>SUM(B274:B278)</f>
        <v>1489</v>
      </c>
      <c r="C273" s="61">
        <v>1320</v>
      </c>
      <c r="D273" s="62">
        <f t="shared" si="8"/>
        <v>0.886501007387508</v>
      </c>
      <c r="E273" s="63">
        <f t="shared" si="9"/>
        <v>0.283993115318417</v>
      </c>
      <c r="F273" s="67">
        <v>4648</v>
      </c>
    </row>
    <row r="274" s="45" customFormat="1" spans="1:6">
      <c r="A274" s="68" t="s">
        <v>8</v>
      </c>
      <c r="B274" s="69">
        <v>1483</v>
      </c>
      <c r="C274" s="61">
        <v>619</v>
      </c>
      <c r="D274" s="62">
        <f t="shared" si="8"/>
        <v>0.4173971679029</v>
      </c>
      <c r="E274" s="63">
        <f t="shared" si="9"/>
        <v>0.474329501915709</v>
      </c>
      <c r="F274" s="67">
        <v>1305</v>
      </c>
    </row>
    <row r="275" s="45" customFormat="1" spans="1:6">
      <c r="A275" s="40" t="s">
        <v>232</v>
      </c>
      <c r="B275" s="69"/>
      <c r="C275" s="61">
        <v>435</v>
      </c>
      <c r="D275" s="62"/>
      <c r="E275" s="63">
        <f t="shared" si="9"/>
        <v>0.456453305351522</v>
      </c>
      <c r="F275" s="67">
        <v>953</v>
      </c>
    </row>
    <row r="276" s="45" customFormat="1" spans="1:6">
      <c r="A276" s="40" t="s">
        <v>233</v>
      </c>
      <c r="B276" s="69"/>
      <c r="C276" s="61">
        <v>25</v>
      </c>
      <c r="D276" s="62"/>
      <c r="E276" s="63">
        <f t="shared" si="9"/>
        <v>0.167785234899329</v>
      </c>
      <c r="F276" s="67">
        <v>149</v>
      </c>
    </row>
    <row r="277" s="45" customFormat="1" spans="1:6">
      <c r="A277" s="40" t="s">
        <v>234</v>
      </c>
      <c r="B277" s="69"/>
      <c r="C277" s="61">
        <v>17</v>
      </c>
      <c r="D277" s="62"/>
      <c r="E277" s="63">
        <f t="shared" si="9"/>
        <v>0.0615942028985507</v>
      </c>
      <c r="F277" s="67">
        <v>276</v>
      </c>
    </row>
    <row r="278" s="45" customFormat="1" spans="1:6">
      <c r="A278" s="68" t="s">
        <v>235</v>
      </c>
      <c r="B278" s="69">
        <v>6</v>
      </c>
      <c r="C278" s="61">
        <v>224</v>
      </c>
      <c r="D278" s="62">
        <f t="shared" si="8"/>
        <v>37.3333333333333</v>
      </c>
      <c r="E278" s="63">
        <f t="shared" si="9"/>
        <v>0.14</v>
      </c>
      <c r="F278" s="67">
        <v>1600</v>
      </c>
    </row>
    <row r="279" s="45" customFormat="1" spans="1:6">
      <c r="A279" s="65" t="s">
        <v>236</v>
      </c>
      <c r="B279" s="66">
        <f>SUM(B280:B287)</f>
        <v>6687</v>
      </c>
      <c r="C279" s="61">
        <v>23079</v>
      </c>
      <c r="D279" s="62">
        <f t="shared" si="8"/>
        <v>3.45132346343652</v>
      </c>
      <c r="E279" s="63">
        <f t="shared" si="9"/>
        <v>2.43706441393875</v>
      </c>
      <c r="F279" s="67">
        <v>9470</v>
      </c>
    </row>
    <row r="280" s="45" customFormat="1" spans="1:6">
      <c r="A280" s="68" t="s">
        <v>8</v>
      </c>
      <c r="B280" s="69">
        <v>2441</v>
      </c>
      <c r="C280" s="61">
        <v>2394</v>
      </c>
      <c r="D280" s="62">
        <f t="shared" si="8"/>
        <v>0.980745596067186</v>
      </c>
      <c r="E280" s="63">
        <f t="shared" si="9"/>
        <v>0.845936395759717</v>
      </c>
      <c r="F280" s="67">
        <v>2830</v>
      </c>
    </row>
    <row r="281" s="45" customFormat="1" spans="1:6">
      <c r="A281" s="40" t="s">
        <v>237</v>
      </c>
      <c r="B281" s="69"/>
      <c r="C281" s="61">
        <v>50</v>
      </c>
      <c r="D281" s="62"/>
      <c r="E281" s="63">
        <f t="shared" si="9"/>
        <v>0.0346500346500346</v>
      </c>
      <c r="F281" s="67">
        <v>1443</v>
      </c>
    </row>
    <row r="282" s="45" customFormat="1" spans="1:6">
      <c r="A282" s="68" t="s">
        <v>238</v>
      </c>
      <c r="B282" s="69">
        <v>30</v>
      </c>
      <c r="C282" s="61">
        <v>30</v>
      </c>
      <c r="D282" s="62">
        <f t="shared" si="8"/>
        <v>1</v>
      </c>
      <c r="E282" s="63">
        <f t="shared" si="9"/>
        <v>2</v>
      </c>
      <c r="F282" s="67">
        <v>15</v>
      </c>
    </row>
    <row r="283" s="45" customFormat="1" ht="14.25" spans="1:6">
      <c r="A283" s="77" t="s">
        <v>239</v>
      </c>
      <c r="B283" s="78">
        <v>137</v>
      </c>
      <c r="C283" s="61">
        <v>1061</v>
      </c>
      <c r="D283" s="62">
        <f t="shared" si="8"/>
        <v>7.74452554744526</v>
      </c>
      <c r="E283" s="63">
        <f t="shared" si="9"/>
        <v>3.12979351032448</v>
      </c>
      <c r="F283" s="67">
        <v>339</v>
      </c>
    </row>
    <row r="284" s="45" customFormat="1" spans="1:6">
      <c r="A284" s="40" t="s">
        <v>240</v>
      </c>
      <c r="B284" s="69"/>
      <c r="C284" s="61">
        <v>5</v>
      </c>
      <c r="D284" s="62"/>
      <c r="E284" s="63"/>
      <c r="F284" s="67"/>
    </row>
    <row r="285" s="45" customFormat="1" ht="14.25" spans="1:6">
      <c r="A285" s="40" t="s">
        <v>241</v>
      </c>
      <c r="B285" s="69"/>
      <c r="C285" s="61">
        <v>769</v>
      </c>
      <c r="D285" s="62"/>
      <c r="E285" s="63">
        <f t="shared" si="9"/>
        <v>0.7509765625</v>
      </c>
      <c r="F285" s="67">
        <v>1024</v>
      </c>
    </row>
    <row r="286" s="45" customFormat="1" spans="1:6">
      <c r="A286" s="68" t="s">
        <v>242</v>
      </c>
      <c r="B286" s="85">
        <v>3117</v>
      </c>
      <c r="C286" s="61">
        <v>2778</v>
      </c>
      <c r="D286" s="62">
        <f t="shared" si="8"/>
        <v>0.891241578440808</v>
      </c>
      <c r="E286" s="63"/>
      <c r="F286" s="67"/>
    </row>
    <row r="287" s="45" customFormat="1" spans="1:6">
      <c r="A287" s="68" t="s">
        <v>243</v>
      </c>
      <c r="B287" s="69">
        <v>962</v>
      </c>
      <c r="C287" s="61">
        <v>15992</v>
      </c>
      <c r="D287" s="62">
        <f t="shared" si="8"/>
        <v>16.6237006237006</v>
      </c>
      <c r="E287" s="63">
        <f t="shared" si="9"/>
        <v>8.86474501108647</v>
      </c>
      <c r="F287" s="67">
        <v>1804</v>
      </c>
    </row>
    <row r="288" s="45" customFormat="1" spans="1:6">
      <c r="A288" s="65" t="s">
        <v>244</v>
      </c>
      <c r="B288" s="80">
        <f>SUM(B289:B293)</f>
        <v>73116</v>
      </c>
      <c r="C288" s="61">
        <v>109050</v>
      </c>
      <c r="D288" s="62">
        <f t="shared" si="8"/>
        <v>1.49146561628098</v>
      </c>
      <c r="E288" s="63">
        <f t="shared" si="9"/>
        <v>0.692095325738584</v>
      </c>
      <c r="F288" s="67">
        <v>157565</v>
      </c>
    </row>
    <row r="289" s="45" customFormat="1" spans="1:6">
      <c r="A289" s="68" t="s">
        <v>8</v>
      </c>
      <c r="B289" s="72">
        <v>395</v>
      </c>
      <c r="C289" s="61">
        <v>506</v>
      </c>
      <c r="D289" s="62">
        <f t="shared" si="8"/>
        <v>1.28101265822785</v>
      </c>
      <c r="E289" s="63">
        <f t="shared" si="9"/>
        <v>1.04545454545455</v>
      </c>
      <c r="F289" s="67">
        <v>484</v>
      </c>
    </row>
    <row r="290" s="45" customFormat="1" spans="1:6">
      <c r="A290" s="40" t="s">
        <v>245</v>
      </c>
      <c r="B290" s="72"/>
      <c r="C290" s="61">
        <v>19700</v>
      </c>
      <c r="D290" s="62"/>
      <c r="E290" s="63">
        <f t="shared" si="9"/>
        <v>0.301892575281588</v>
      </c>
      <c r="F290" s="67">
        <v>65255</v>
      </c>
    </row>
    <row r="291" s="45" customFormat="1" spans="1:6">
      <c r="A291" s="68" t="s">
        <v>246</v>
      </c>
      <c r="B291" s="69">
        <v>38170</v>
      </c>
      <c r="C291" s="61">
        <v>40839</v>
      </c>
      <c r="D291" s="62">
        <f t="shared" si="8"/>
        <v>1.0699240241027</v>
      </c>
      <c r="E291" s="63">
        <f t="shared" si="9"/>
        <v>1.1367533262818</v>
      </c>
      <c r="F291" s="67">
        <v>35926</v>
      </c>
    </row>
    <row r="292" s="45" customFormat="1" spans="1:6">
      <c r="A292" s="40" t="s">
        <v>247</v>
      </c>
      <c r="B292" s="69"/>
      <c r="C292" s="61">
        <v>1036</v>
      </c>
      <c r="D292" s="62"/>
      <c r="E292" s="63">
        <f t="shared" si="9"/>
        <v>0.44770959377701</v>
      </c>
      <c r="F292" s="67">
        <v>2314</v>
      </c>
    </row>
    <row r="293" s="45" customFormat="1" spans="1:6">
      <c r="A293" s="68" t="s">
        <v>248</v>
      </c>
      <c r="B293" s="69">
        <v>34551</v>
      </c>
      <c r="C293" s="61">
        <v>46969</v>
      </c>
      <c r="D293" s="62">
        <f t="shared" si="8"/>
        <v>1.3594107261729</v>
      </c>
      <c r="E293" s="63">
        <f t="shared" si="9"/>
        <v>0.885773017010523</v>
      </c>
      <c r="F293" s="67">
        <v>53026</v>
      </c>
    </row>
    <row r="294" s="45" customFormat="1" spans="1:6">
      <c r="A294" s="44" t="s">
        <v>249</v>
      </c>
      <c r="B294" s="69"/>
      <c r="C294" s="61">
        <v>283</v>
      </c>
      <c r="D294" s="62"/>
      <c r="E294" s="63">
        <f t="shared" si="9"/>
        <v>0.124944812362031</v>
      </c>
      <c r="F294" s="67">
        <v>2265</v>
      </c>
    </row>
    <row r="295" s="45" customFormat="1" spans="1:6">
      <c r="A295" s="40" t="s">
        <v>250</v>
      </c>
      <c r="B295" s="69"/>
      <c r="C295" s="61">
        <v>283</v>
      </c>
      <c r="D295" s="62"/>
      <c r="E295" s="63">
        <f t="shared" si="9"/>
        <v>0.12662192393736</v>
      </c>
      <c r="F295" s="67">
        <v>2235</v>
      </c>
    </row>
    <row r="296" s="45" customFormat="1" spans="1:6">
      <c r="A296" s="65" t="s">
        <v>251</v>
      </c>
      <c r="B296" s="66">
        <f>SUM(B297:B298)</f>
        <v>4970</v>
      </c>
      <c r="C296" s="61">
        <v>6904</v>
      </c>
      <c r="D296" s="62">
        <f t="shared" si="8"/>
        <v>1.38913480885312</v>
      </c>
      <c r="E296" s="63">
        <f t="shared" si="9"/>
        <v>0.869302442709645</v>
      </c>
      <c r="F296" s="67">
        <v>7942</v>
      </c>
    </row>
    <row r="297" s="45" customFormat="1" spans="1:6">
      <c r="A297" s="68" t="s">
        <v>252</v>
      </c>
      <c r="B297" s="69">
        <v>630</v>
      </c>
      <c r="C297" s="61">
        <v>782</v>
      </c>
      <c r="D297" s="62">
        <f t="shared" si="8"/>
        <v>1.24126984126984</v>
      </c>
      <c r="E297" s="63">
        <f t="shared" si="9"/>
        <v>0.269005847953216</v>
      </c>
      <c r="F297" s="67">
        <v>2907</v>
      </c>
    </row>
    <row r="298" s="45" customFormat="1" spans="1:6">
      <c r="A298" s="68" t="s">
        <v>253</v>
      </c>
      <c r="B298" s="69">
        <v>4340</v>
      </c>
      <c r="C298" s="61">
        <v>4003</v>
      </c>
      <c r="D298" s="62">
        <f t="shared" si="8"/>
        <v>0.922350230414747</v>
      </c>
      <c r="E298" s="63">
        <f t="shared" si="9"/>
        <v>1.20973103656694</v>
      </c>
      <c r="F298" s="67">
        <v>3309</v>
      </c>
    </row>
    <row r="299" s="45" customFormat="1" spans="1:6">
      <c r="A299" s="40" t="s">
        <v>254</v>
      </c>
      <c r="B299" s="69"/>
      <c r="C299" s="61">
        <v>2102</v>
      </c>
      <c r="D299" s="62"/>
      <c r="E299" s="63">
        <f t="shared" si="9"/>
        <v>32.84375</v>
      </c>
      <c r="F299" s="67">
        <v>64</v>
      </c>
    </row>
    <row r="300" s="45" customFormat="1" spans="1:6">
      <c r="A300" s="40" t="s">
        <v>255</v>
      </c>
      <c r="B300" s="69"/>
      <c r="C300" s="61">
        <v>17</v>
      </c>
      <c r="D300" s="62"/>
      <c r="E300" s="63">
        <f t="shared" si="9"/>
        <v>0.0256797583081571</v>
      </c>
      <c r="F300" s="67">
        <v>662</v>
      </c>
    </row>
    <row r="301" s="45" customFormat="1" spans="1:6">
      <c r="A301" s="65" t="s">
        <v>256</v>
      </c>
      <c r="B301" s="66">
        <f>SUM(B302:B303)</f>
        <v>1034</v>
      </c>
      <c r="C301" s="61">
        <v>3901</v>
      </c>
      <c r="D301" s="62">
        <f t="shared" si="8"/>
        <v>3.77272727272727</v>
      </c>
      <c r="E301" s="63">
        <f t="shared" si="9"/>
        <v>11.75</v>
      </c>
      <c r="F301" s="67">
        <v>332</v>
      </c>
    </row>
    <row r="302" s="45" customFormat="1" spans="1:6">
      <c r="A302" s="68" t="s">
        <v>257</v>
      </c>
      <c r="B302" s="69">
        <v>795</v>
      </c>
      <c r="C302" s="61">
        <v>860</v>
      </c>
      <c r="D302" s="62">
        <f t="shared" si="8"/>
        <v>1.08176100628931</v>
      </c>
      <c r="E302" s="63"/>
      <c r="F302" s="67"/>
    </row>
    <row r="303" s="45" customFormat="1" spans="1:6">
      <c r="A303" s="68" t="s">
        <v>258</v>
      </c>
      <c r="B303" s="74">
        <v>239</v>
      </c>
      <c r="C303" s="61">
        <v>41</v>
      </c>
      <c r="D303" s="62">
        <f t="shared" si="8"/>
        <v>0.171548117154812</v>
      </c>
      <c r="E303" s="63">
        <f t="shared" si="9"/>
        <v>0.141379310344828</v>
      </c>
      <c r="F303" s="67">
        <v>290</v>
      </c>
    </row>
    <row r="304" s="45" customFormat="1" spans="1:6">
      <c r="A304" s="40" t="s">
        <v>259</v>
      </c>
      <c r="B304" s="74"/>
      <c r="C304" s="61">
        <v>3000</v>
      </c>
      <c r="D304" s="62"/>
      <c r="E304" s="63"/>
      <c r="F304" s="67"/>
    </row>
    <row r="305" s="45" customFormat="1" spans="1:6">
      <c r="A305" s="44" t="s">
        <v>260</v>
      </c>
      <c r="B305" s="74"/>
      <c r="C305" s="61">
        <v>11057</v>
      </c>
      <c r="D305" s="62"/>
      <c r="E305" s="63">
        <f t="shared" si="9"/>
        <v>19.3982456140351</v>
      </c>
      <c r="F305" s="67">
        <v>570</v>
      </c>
    </row>
    <row r="306" s="45" customFormat="1" spans="1:6">
      <c r="A306" s="40" t="s">
        <v>261</v>
      </c>
      <c r="B306" s="74"/>
      <c r="C306" s="61">
        <v>11057</v>
      </c>
      <c r="D306" s="62"/>
      <c r="E306" s="63">
        <f t="shared" si="9"/>
        <v>19.3982456140351</v>
      </c>
      <c r="F306" s="67">
        <v>570</v>
      </c>
    </row>
    <row r="307" s="45" customFormat="1" spans="1:6">
      <c r="A307" s="65" t="s">
        <v>262</v>
      </c>
      <c r="B307" s="66">
        <f>B308+B318+B315</f>
        <v>5678</v>
      </c>
      <c r="C307" s="61">
        <v>21288</v>
      </c>
      <c r="D307" s="62">
        <f t="shared" si="8"/>
        <v>3.7492074674181</v>
      </c>
      <c r="E307" s="63">
        <f t="shared" si="9"/>
        <v>0.860260244079851</v>
      </c>
      <c r="F307" s="67">
        <f>F308+F315+F318</f>
        <v>24746</v>
      </c>
    </row>
    <row r="308" s="45" customFormat="1" spans="1:6">
      <c r="A308" s="65" t="s">
        <v>263</v>
      </c>
      <c r="B308" s="66">
        <f>SUM(B309:B312)</f>
        <v>1574</v>
      </c>
      <c r="C308" s="61">
        <v>17856</v>
      </c>
      <c r="D308" s="62">
        <f t="shared" si="8"/>
        <v>11.3443456162643</v>
      </c>
      <c r="E308" s="63">
        <f t="shared" si="9"/>
        <v>0.91269679002249</v>
      </c>
      <c r="F308" s="67">
        <v>19564</v>
      </c>
    </row>
    <row r="309" s="45" customFormat="1" spans="1:6">
      <c r="A309" s="68" t="s">
        <v>8</v>
      </c>
      <c r="B309" s="69">
        <v>956</v>
      </c>
      <c r="C309" s="61">
        <v>2369</v>
      </c>
      <c r="D309" s="62">
        <f t="shared" si="8"/>
        <v>2.47803347280335</v>
      </c>
      <c r="E309" s="63">
        <f t="shared" si="9"/>
        <v>2.31800391389432</v>
      </c>
      <c r="F309" s="67">
        <v>1022</v>
      </c>
    </row>
    <row r="310" s="45" customFormat="1" spans="1:6">
      <c r="A310" s="40" t="s">
        <v>264</v>
      </c>
      <c r="B310" s="69"/>
      <c r="C310" s="61">
        <v>14995</v>
      </c>
      <c r="D310" s="62"/>
      <c r="E310" s="63">
        <f t="shared" si="9"/>
        <v>0.908182423838653</v>
      </c>
      <c r="F310" s="67">
        <v>16511</v>
      </c>
    </row>
    <row r="311" s="45" customFormat="1" spans="1:6">
      <c r="A311" s="68" t="s">
        <v>265</v>
      </c>
      <c r="B311" s="69">
        <v>419</v>
      </c>
      <c r="C311" s="61">
        <v>284</v>
      </c>
      <c r="D311" s="62">
        <f t="shared" si="8"/>
        <v>0.677804295942721</v>
      </c>
      <c r="E311" s="63">
        <f t="shared" si="9"/>
        <v>0.242320819112628</v>
      </c>
      <c r="F311" s="67">
        <v>1172</v>
      </c>
    </row>
    <row r="312" s="45" customFormat="1" spans="1:6">
      <c r="A312" s="68" t="s">
        <v>266</v>
      </c>
      <c r="B312" s="69">
        <v>199</v>
      </c>
      <c r="C312" s="61">
        <v>136</v>
      </c>
      <c r="D312" s="62">
        <f t="shared" si="8"/>
        <v>0.683417085427136</v>
      </c>
      <c r="E312" s="63">
        <f t="shared" si="9"/>
        <v>0.62962962962963</v>
      </c>
      <c r="F312" s="67">
        <v>216</v>
      </c>
    </row>
    <row r="313" s="45" customFormat="1" spans="1:6">
      <c r="A313" s="40" t="s">
        <v>267</v>
      </c>
      <c r="B313" s="69"/>
      <c r="C313" s="61">
        <v>5</v>
      </c>
      <c r="D313" s="62"/>
      <c r="E313" s="63">
        <f t="shared" si="9"/>
        <v>0.833333333333333</v>
      </c>
      <c r="F313" s="67">
        <v>6</v>
      </c>
    </row>
    <row r="314" s="45" customFormat="1" spans="1:6">
      <c r="A314" s="40" t="s">
        <v>268</v>
      </c>
      <c r="B314" s="69"/>
      <c r="C314" s="61">
        <v>67</v>
      </c>
      <c r="D314" s="62"/>
      <c r="E314" s="63">
        <f t="shared" si="9"/>
        <v>0.105180533751962</v>
      </c>
      <c r="F314" s="67">
        <v>637</v>
      </c>
    </row>
    <row r="315" s="45" customFormat="1" spans="1:6">
      <c r="A315" s="65" t="s">
        <v>269</v>
      </c>
      <c r="B315" s="69">
        <f>SUM(B316:B317)</f>
        <v>316</v>
      </c>
      <c r="C315" s="61"/>
      <c r="D315" s="62">
        <f t="shared" si="8"/>
        <v>0</v>
      </c>
      <c r="E315" s="63">
        <f t="shared" si="9"/>
        <v>0</v>
      </c>
      <c r="F315" s="67">
        <v>555</v>
      </c>
    </row>
    <row r="316" s="45" customFormat="1" spans="1:6">
      <c r="A316" s="68" t="s">
        <v>270</v>
      </c>
      <c r="B316" s="69">
        <v>293</v>
      </c>
      <c r="C316" s="61"/>
      <c r="D316" s="62">
        <f t="shared" si="8"/>
        <v>0</v>
      </c>
      <c r="E316" s="63">
        <f t="shared" si="9"/>
        <v>0</v>
      </c>
      <c r="F316" s="67">
        <v>519</v>
      </c>
    </row>
    <row r="317" s="45" customFormat="1" spans="1:6">
      <c r="A317" s="68" t="s">
        <v>271</v>
      </c>
      <c r="B317" s="69">
        <v>23</v>
      </c>
      <c r="C317" s="61"/>
      <c r="D317" s="62">
        <f t="shared" si="8"/>
        <v>0</v>
      </c>
      <c r="E317" s="63">
        <f t="shared" si="9"/>
        <v>0</v>
      </c>
      <c r="F317" s="67">
        <v>36</v>
      </c>
    </row>
    <row r="318" s="45" customFormat="1" spans="1:6">
      <c r="A318" s="65" t="s">
        <v>272</v>
      </c>
      <c r="B318" s="66">
        <f>SUM(B319:B320)</f>
        <v>3788</v>
      </c>
      <c r="C318" s="61">
        <v>3432</v>
      </c>
      <c r="D318" s="62">
        <f t="shared" si="8"/>
        <v>0.906019007391763</v>
      </c>
      <c r="E318" s="63">
        <f t="shared" si="9"/>
        <v>0.741733304516966</v>
      </c>
      <c r="F318" s="67">
        <v>4627</v>
      </c>
    </row>
    <row r="319" s="45" customFormat="1" spans="1:6">
      <c r="A319" s="68" t="s">
        <v>273</v>
      </c>
      <c r="B319" s="66">
        <v>241</v>
      </c>
      <c r="C319" s="61">
        <v>383</v>
      </c>
      <c r="D319" s="62">
        <f t="shared" si="8"/>
        <v>1.58921161825726</v>
      </c>
      <c r="E319" s="63">
        <f t="shared" si="9"/>
        <v>9.575</v>
      </c>
      <c r="F319" s="67">
        <v>40</v>
      </c>
    </row>
    <row r="320" s="45" customFormat="1" spans="1:6">
      <c r="A320" s="68" t="s">
        <v>274</v>
      </c>
      <c r="B320" s="69">
        <v>3547</v>
      </c>
      <c r="C320" s="61">
        <v>3049</v>
      </c>
      <c r="D320" s="62">
        <f t="shared" si="8"/>
        <v>0.859599661685932</v>
      </c>
      <c r="E320" s="63">
        <f t="shared" si="9"/>
        <v>0.664704599956399</v>
      </c>
      <c r="F320" s="67">
        <v>4587</v>
      </c>
    </row>
    <row r="321" s="45" customFormat="1" spans="1:6">
      <c r="A321" s="65" t="s">
        <v>275</v>
      </c>
      <c r="B321" s="66">
        <f>B322</f>
        <v>545</v>
      </c>
      <c r="C321" s="61">
        <v>711</v>
      </c>
      <c r="D321" s="62">
        <f t="shared" si="8"/>
        <v>1.3045871559633</v>
      </c>
      <c r="E321" s="63">
        <f t="shared" si="9"/>
        <v>1.60859728506787</v>
      </c>
      <c r="F321" s="67">
        <v>442</v>
      </c>
    </row>
    <row r="322" s="45" customFormat="1" ht="14.25" spans="1:6">
      <c r="A322" s="70" t="s">
        <v>276</v>
      </c>
      <c r="B322" s="71">
        <f>SUM(B323)</f>
        <v>545</v>
      </c>
      <c r="C322" s="61">
        <v>682</v>
      </c>
      <c r="D322" s="62">
        <f t="shared" si="8"/>
        <v>1.25137614678899</v>
      </c>
      <c r="E322" s="63">
        <f t="shared" si="9"/>
        <v>1.54298642533937</v>
      </c>
      <c r="F322" s="67">
        <v>442</v>
      </c>
    </row>
    <row r="323" s="45" customFormat="1" spans="1:6">
      <c r="A323" s="68" t="s">
        <v>8</v>
      </c>
      <c r="B323" s="69">
        <v>545</v>
      </c>
      <c r="C323" s="61">
        <v>532</v>
      </c>
      <c r="D323" s="62">
        <f t="shared" si="8"/>
        <v>0.976146788990826</v>
      </c>
      <c r="E323" s="63">
        <f t="shared" si="9"/>
        <v>1.20361990950226</v>
      </c>
      <c r="F323" s="67">
        <v>442</v>
      </c>
    </row>
    <row r="324" s="45" customFormat="1" spans="1:6">
      <c r="A324" s="40" t="s">
        <v>277</v>
      </c>
      <c r="B324" s="69"/>
      <c r="C324" s="61">
        <v>150</v>
      </c>
      <c r="D324" s="62"/>
      <c r="E324" s="63"/>
      <c r="F324" s="67"/>
    </row>
    <row r="325" s="45" customFormat="1" spans="1:6">
      <c r="A325" s="44" t="s">
        <v>278</v>
      </c>
      <c r="B325" s="69"/>
      <c r="C325" s="61">
        <v>29</v>
      </c>
      <c r="D325" s="62"/>
      <c r="E325" s="63"/>
      <c r="F325" s="67"/>
    </row>
    <row r="326" s="45" customFormat="1" spans="1:6">
      <c r="A326" s="40" t="s">
        <v>279</v>
      </c>
      <c r="B326" s="69"/>
      <c r="C326" s="61">
        <v>29</v>
      </c>
      <c r="D326" s="62"/>
      <c r="E326" s="63"/>
      <c r="F326" s="67"/>
    </row>
    <row r="327" s="45" customFormat="1" spans="1:6">
      <c r="A327" s="65" t="s">
        <v>280</v>
      </c>
      <c r="B327" s="66">
        <f>B328</f>
        <v>384</v>
      </c>
      <c r="C327" s="61">
        <v>1130</v>
      </c>
      <c r="D327" s="62">
        <f t="shared" ref="D324:D387" si="10">C327/B327</f>
        <v>2.94270833333333</v>
      </c>
      <c r="E327" s="63">
        <f t="shared" ref="E324:E387" si="11">C327/F327</f>
        <v>0.83149374540103</v>
      </c>
      <c r="F327" s="67">
        <v>1359</v>
      </c>
    </row>
    <row r="328" s="45" customFormat="1" spans="1:6">
      <c r="A328" s="65" t="s">
        <v>281</v>
      </c>
      <c r="B328" s="66">
        <f>SUM(B329:B331)</f>
        <v>384</v>
      </c>
      <c r="C328" s="61">
        <v>1127</v>
      </c>
      <c r="D328" s="62">
        <f t="shared" si="10"/>
        <v>2.93489583333333</v>
      </c>
      <c r="E328" s="63">
        <f t="shared" si="11"/>
        <v>1.49867021276596</v>
      </c>
      <c r="F328" s="67">
        <v>752</v>
      </c>
    </row>
    <row r="329" s="45" customFormat="1" spans="1:6">
      <c r="A329" s="68" t="s">
        <v>8</v>
      </c>
      <c r="B329" s="69">
        <v>260</v>
      </c>
      <c r="C329" s="61">
        <v>192</v>
      </c>
      <c r="D329" s="62">
        <f t="shared" si="10"/>
        <v>0.738461538461539</v>
      </c>
      <c r="E329" s="63">
        <f t="shared" si="11"/>
        <v>0.494845360824742</v>
      </c>
      <c r="F329" s="67">
        <v>388</v>
      </c>
    </row>
    <row r="330" s="45" customFormat="1" spans="1:6">
      <c r="A330" s="68" t="s">
        <v>282</v>
      </c>
      <c r="B330" s="69">
        <v>120</v>
      </c>
      <c r="C330" s="61">
        <v>161</v>
      </c>
      <c r="D330" s="62">
        <f t="shared" si="10"/>
        <v>1.34166666666667</v>
      </c>
      <c r="E330" s="63"/>
      <c r="F330" s="67"/>
    </row>
    <row r="331" s="45" customFormat="1" spans="1:6">
      <c r="A331" s="40" t="s">
        <v>283</v>
      </c>
      <c r="B331" s="74">
        <v>4</v>
      </c>
      <c r="C331" s="61">
        <v>774</v>
      </c>
      <c r="D331" s="62">
        <f t="shared" si="10"/>
        <v>193.5</v>
      </c>
      <c r="E331" s="63">
        <f t="shared" si="11"/>
        <v>2.12637362637363</v>
      </c>
      <c r="F331" s="67">
        <v>364</v>
      </c>
    </row>
    <row r="332" s="45" customFormat="1" spans="1:6">
      <c r="A332" s="44" t="s">
        <v>284</v>
      </c>
      <c r="B332" s="74"/>
      <c r="C332" s="61">
        <v>3</v>
      </c>
      <c r="D332" s="62"/>
      <c r="E332" s="63"/>
      <c r="F332" s="67"/>
    </row>
    <row r="333" s="45" customFormat="1" spans="1:6">
      <c r="A333" s="68" t="s">
        <v>285</v>
      </c>
      <c r="B333" s="74"/>
      <c r="C333" s="61">
        <v>3</v>
      </c>
      <c r="D333" s="62"/>
      <c r="E333" s="63"/>
      <c r="F333" s="67"/>
    </row>
    <row r="334" s="45" customFormat="1" spans="1:6">
      <c r="A334" s="44" t="s">
        <v>286</v>
      </c>
      <c r="B334" s="74"/>
      <c r="C334" s="61">
        <v>258</v>
      </c>
      <c r="D334" s="62"/>
      <c r="E334" s="63"/>
      <c r="F334" s="67"/>
    </row>
    <row r="335" s="45" customFormat="1" spans="1:6">
      <c r="A335" s="44" t="s">
        <v>287</v>
      </c>
      <c r="B335" s="74"/>
      <c r="C335" s="61">
        <v>258</v>
      </c>
      <c r="D335" s="62"/>
      <c r="E335" s="63"/>
      <c r="F335" s="67"/>
    </row>
    <row r="336" s="45" customFormat="1" spans="1:6">
      <c r="A336" s="40" t="s">
        <v>288</v>
      </c>
      <c r="B336" s="74"/>
      <c r="C336" s="61">
        <v>258</v>
      </c>
      <c r="D336" s="62"/>
      <c r="E336" s="63"/>
      <c r="F336" s="67"/>
    </row>
    <row r="337" s="45" customFormat="1" spans="1:6">
      <c r="A337" s="65" t="s">
        <v>289</v>
      </c>
      <c r="B337" s="66">
        <f>B338+B344</f>
        <v>962</v>
      </c>
      <c r="C337" s="61">
        <v>3937</v>
      </c>
      <c r="D337" s="62">
        <f t="shared" si="10"/>
        <v>4.09251559251559</v>
      </c>
      <c r="E337" s="63">
        <f t="shared" si="11"/>
        <v>0.874888888888889</v>
      </c>
      <c r="F337" s="67">
        <f>F338+F344</f>
        <v>4500</v>
      </c>
    </row>
    <row r="338" s="45" customFormat="1" spans="1:6">
      <c r="A338" s="65" t="s">
        <v>290</v>
      </c>
      <c r="B338" s="66">
        <f>SUM(B339:B339)</f>
        <v>902</v>
      </c>
      <c r="C338" s="61">
        <v>3856</v>
      </c>
      <c r="D338" s="62">
        <f t="shared" si="10"/>
        <v>4.27494456762749</v>
      </c>
      <c r="E338" s="63">
        <f t="shared" si="11"/>
        <v>0.872003618272275</v>
      </c>
      <c r="F338" s="67">
        <v>4422</v>
      </c>
    </row>
    <row r="339" s="45" customFormat="1" spans="1:6">
      <c r="A339" s="68" t="s">
        <v>8</v>
      </c>
      <c r="B339" s="69">
        <v>902</v>
      </c>
      <c r="C339" s="61">
        <v>1728</v>
      </c>
      <c r="D339" s="62">
        <f t="shared" si="10"/>
        <v>1.91574279379157</v>
      </c>
      <c r="E339" s="63">
        <f t="shared" si="11"/>
        <v>1.15430861723447</v>
      </c>
      <c r="F339" s="67">
        <v>1497</v>
      </c>
    </row>
    <row r="340" s="45" customFormat="1" spans="1:5">
      <c r="A340" s="40" t="s">
        <v>291</v>
      </c>
      <c r="B340" s="69"/>
      <c r="C340" s="61">
        <v>100</v>
      </c>
      <c r="D340" s="62"/>
      <c r="E340" s="63"/>
    </row>
    <row r="341" s="45" customFormat="1" spans="1:6">
      <c r="A341" s="40" t="s">
        <v>292</v>
      </c>
      <c r="B341" s="69"/>
      <c r="C341" s="61">
        <v>240</v>
      </c>
      <c r="D341" s="62"/>
      <c r="E341" s="63">
        <f t="shared" si="11"/>
        <v>0.766773162939297</v>
      </c>
      <c r="F341" s="67">
        <v>313</v>
      </c>
    </row>
    <row r="342" s="45" customFormat="1" spans="1:6">
      <c r="A342" s="40" t="s">
        <v>293</v>
      </c>
      <c r="B342" s="69"/>
      <c r="C342" s="61">
        <v>1477</v>
      </c>
      <c r="D342" s="62"/>
      <c r="E342" s="63">
        <f t="shared" si="11"/>
        <v>0.917391304347826</v>
      </c>
      <c r="F342" s="67">
        <v>1610</v>
      </c>
    </row>
    <row r="343" s="45" customFormat="1" spans="1:6">
      <c r="A343" s="40" t="s">
        <v>294</v>
      </c>
      <c r="B343" s="69"/>
      <c r="C343" s="61">
        <v>311</v>
      </c>
      <c r="D343" s="62"/>
      <c r="E343" s="63">
        <f t="shared" si="11"/>
        <v>0.512355848434926</v>
      </c>
      <c r="F343" s="67">
        <v>607</v>
      </c>
    </row>
    <row r="344" s="45" customFormat="1" spans="1:6">
      <c r="A344" s="65" t="s">
        <v>295</v>
      </c>
      <c r="B344" s="66">
        <f>SUM(B345)</f>
        <v>60</v>
      </c>
      <c r="C344" s="61">
        <v>81</v>
      </c>
      <c r="D344" s="62">
        <f t="shared" si="10"/>
        <v>1.35</v>
      </c>
      <c r="E344" s="63">
        <f t="shared" si="11"/>
        <v>1.03846153846154</v>
      </c>
      <c r="F344" s="67">
        <v>78</v>
      </c>
    </row>
    <row r="345" s="45" customFormat="1" spans="1:6">
      <c r="A345" s="68" t="s">
        <v>8</v>
      </c>
      <c r="B345" s="69">
        <v>60</v>
      </c>
      <c r="C345" s="61">
        <v>81</v>
      </c>
      <c r="D345" s="62">
        <f t="shared" si="10"/>
        <v>1.35</v>
      </c>
      <c r="E345" s="63">
        <f t="shared" si="11"/>
        <v>1.03846153846154</v>
      </c>
      <c r="F345" s="67">
        <v>78</v>
      </c>
    </row>
    <row r="346" s="45" customFormat="1" spans="1:6">
      <c r="A346" s="65" t="s">
        <v>296</v>
      </c>
      <c r="B346" s="66">
        <f>B353+B347+B355</f>
        <v>8116</v>
      </c>
      <c r="C346" s="61">
        <v>15914</v>
      </c>
      <c r="D346" s="62">
        <f t="shared" si="10"/>
        <v>1.96081813701331</v>
      </c>
      <c r="E346" s="63">
        <f t="shared" si="11"/>
        <v>1.2656274852871</v>
      </c>
      <c r="F346" s="67">
        <f>F347+F353</f>
        <v>12574</v>
      </c>
    </row>
    <row r="347" s="45" customFormat="1" spans="1:6">
      <c r="A347" s="65" t="s">
        <v>297</v>
      </c>
      <c r="B347" s="66">
        <v>1571</v>
      </c>
      <c r="C347" s="61">
        <v>9369</v>
      </c>
      <c r="D347" s="62">
        <f t="shared" si="10"/>
        <v>5.96371737746658</v>
      </c>
      <c r="E347" s="63">
        <f t="shared" si="11"/>
        <v>1.1550980150413</v>
      </c>
      <c r="F347" s="67">
        <v>8111</v>
      </c>
    </row>
    <row r="348" s="45" customFormat="1" spans="1:6">
      <c r="A348" s="40" t="s">
        <v>298</v>
      </c>
      <c r="B348" s="66"/>
      <c r="C348" s="61">
        <v>101</v>
      </c>
      <c r="D348" s="62"/>
      <c r="E348" s="63">
        <f t="shared" si="11"/>
        <v>0.150074294205052</v>
      </c>
      <c r="F348" s="67">
        <v>673</v>
      </c>
    </row>
    <row r="349" s="45" customFormat="1" spans="1:6">
      <c r="A349" s="68" t="s">
        <v>299</v>
      </c>
      <c r="B349" s="69">
        <v>1571</v>
      </c>
      <c r="C349" s="61">
        <v>959</v>
      </c>
      <c r="D349" s="62">
        <f t="shared" si="10"/>
        <v>0.610439210693826</v>
      </c>
      <c r="E349" s="63">
        <f t="shared" si="11"/>
        <v>0.780944625407166</v>
      </c>
      <c r="F349" s="67">
        <v>1228</v>
      </c>
    </row>
    <row r="350" s="45" customFormat="1" spans="1:6">
      <c r="A350" s="40" t="s">
        <v>300</v>
      </c>
      <c r="B350" s="69"/>
      <c r="C350" s="61">
        <v>7390</v>
      </c>
      <c r="D350" s="62"/>
      <c r="E350" s="63">
        <f t="shared" si="11"/>
        <v>1.92498046366241</v>
      </c>
      <c r="F350" s="67">
        <v>3839</v>
      </c>
    </row>
    <row r="351" s="45" customFormat="1" spans="1:6">
      <c r="A351" s="40" t="s">
        <v>301</v>
      </c>
      <c r="B351" s="69"/>
      <c r="C351" s="61">
        <v>529</v>
      </c>
      <c r="D351" s="62"/>
      <c r="E351" s="63">
        <f t="shared" si="11"/>
        <v>1.15502183406114</v>
      </c>
      <c r="F351" s="67">
        <v>458</v>
      </c>
    </row>
    <row r="352" s="45" customFormat="1" spans="1:6">
      <c r="A352" s="40" t="s">
        <v>302</v>
      </c>
      <c r="B352" s="69"/>
      <c r="C352" s="61">
        <v>390</v>
      </c>
      <c r="D352" s="62"/>
      <c r="E352" s="63">
        <f t="shared" si="11"/>
        <v>0.200720535254761</v>
      </c>
      <c r="F352" s="67">
        <v>1943</v>
      </c>
    </row>
    <row r="353" s="45" customFormat="1" spans="1:6">
      <c r="A353" s="65" t="s">
        <v>303</v>
      </c>
      <c r="B353" s="66">
        <f t="shared" ref="B353:B358" si="12">SUM(B354)</f>
        <v>6540</v>
      </c>
      <c r="C353" s="61">
        <v>6540</v>
      </c>
      <c r="D353" s="62">
        <f t="shared" si="10"/>
        <v>1</v>
      </c>
      <c r="E353" s="63">
        <f t="shared" si="11"/>
        <v>1.46538203002465</v>
      </c>
      <c r="F353" s="67">
        <v>4463</v>
      </c>
    </row>
    <row r="354" s="45" customFormat="1" spans="1:6">
      <c r="A354" s="68" t="s">
        <v>304</v>
      </c>
      <c r="B354" s="69">
        <v>6540</v>
      </c>
      <c r="C354" s="61">
        <v>6540</v>
      </c>
      <c r="D354" s="62">
        <f t="shared" si="10"/>
        <v>1</v>
      </c>
      <c r="E354" s="63">
        <f t="shared" si="11"/>
        <v>1.46538203002465</v>
      </c>
      <c r="F354" s="67">
        <v>4463</v>
      </c>
    </row>
    <row r="355" s="45" customFormat="1" spans="1:6">
      <c r="A355" s="65" t="s">
        <v>305</v>
      </c>
      <c r="B355" s="66">
        <f t="shared" si="12"/>
        <v>5</v>
      </c>
      <c r="C355" s="61">
        <v>5</v>
      </c>
      <c r="D355" s="62">
        <f t="shared" si="10"/>
        <v>1</v>
      </c>
      <c r="E355" s="63"/>
      <c r="F355" s="67"/>
    </row>
    <row r="356" s="45" customFormat="1" spans="1:6">
      <c r="A356" s="68" t="s">
        <v>304</v>
      </c>
      <c r="B356" s="69">
        <v>5</v>
      </c>
      <c r="C356" s="61">
        <v>5</v>
      </c>
      <c r="D356" s="62">
        <f t="shared" si="10"/>
        <v>1</v>
      </c>
      <c r="E356" s="63"/>
      <c r="F356" s="67"/>
    </row>
    <row r="357" s="45" customFormat="1" spans="1:6">
      <c r="A357" s="65" t="s">
        <v>306</v>
      </c>
      <c r="B357" s="66">
        <f>B358+B363</f>
        <v>540</v>
      </c>
      <c r="C357" s="61">
        <v>479</v>
      </c>
      <c r="D357" s="62">
        <f t="shared" si="10"/>
        <v>0.887037037037037</v>
      </c>
      <c r="E357" s="63">
        <f t="shared" si="11"/>
        <v>0.630263157894737</v>
      </c>
      <c r="F357" s="67">
        <v>760</v>
      </c>
    </row>
    <row r="358" s="45" customFormat="1" spans="1:6">
      <c r="A358" s="65" t="s">
        <v>307</v>
      </c>
      <c r="B358" s="66">
        <f t="shared" si="12"/>
        <v>250</v>
      </c>
      <c r="C358" s="61">
        <v>187</v>
      </c>
      <c r="D358" s="62">
        <f t="shared" si="10"/>
        <v>0.748</v>
      </c>
      <c r="E358" s="63">
        <f t="shared" si="11"/>
        <v>0.333928571428571</v>
      </c>
      <c r="F358" s="67">
        <v>560</v>
      </c>
    </row>
    <row r="359" s="45" customFormat="1" spans="1:6">
      <c r="A359" s="68" t="s">
        <v>8</v>
      </c>
      <c r="B359" s="69">
        <v>250</v>
      </c>
      <c r="C359" s="61">
        <v>81</v>
      </c>
      <c r="D359" s="62">
        <f t="shared" si="10"/>
        <v>0.324</v>
      </c>
      <c r="E359" s="63">
        <f t="shared" si="11"/>
        <v>0.144642857142857</v>
      </c>
      <c r="F359" s="67">
        <v>560</v>
      </c>
    </row>
    <row r="360" s="45" customFormat="1" spans="1:6">
      <c r="A360" s="40" t="s">
        <v>308</v>
      </c>
      <c r="B360" s="69"/>
      <c r="C360" s="61">
        <v>106</v>
      </c>
      <c r="D360" s="62"/>
      <c r="E360" s="63"/>
      <c r="F360" s="67"/>
    </row>
    <row r="361" s="45" customFormat="1" spans="1:6">
      <c r="A361" s="44" t="s">
        <v>309</v>
      </c>
      <c r="B361" s="69"/>
      <c r="C361" s="61">
        <v>1</v>
      </c>
      <c r="D361" s="62"/>
      <c r="E361" s="63">
        <f t="shared" si="11"/>
        <v>0.005</v>
      </c>
      <c r="F361" s="67">
        <v>200</v>
      </c>
    </row>
    <row r="362" s="45" customFormat="1" spans="1:6">
      <c r="A362" s="40" t="s">
        <v>310</v>
      </c>
      <c r="B362" s="69"/>
      <c r="C362" s="61">
        <v>1</v>
      </c>
      <c r="D362" s="62"/>
      <c r="E362" s="63">
        <f t="shared" si="11"/>
        <v>0.005</v>
      </c>
      <c r="F362" s="67">
        <v>200</v>
      </c>
    </row>
    <row r="363" s="45" customFormat="1" spans="1:6">
      <c r="A363" s="65" t="s">
        <v>311</v>
      </c>
      <c r="B363" s="66">
        <f>SUM(B364:B365)</f>
        <v>290</v>
      </c>
      <c r="C363" s="61">
        <v>291</v>
      </c>
      <c r="D363" s="62">
        <f t="shared" si="10"/>
        <v>1.00344827586207</v>
      </c>
      <c r="E363" s="63"/>
      <c r="F363" s="67"/>
    </row>
    <row r="364" s="45" customFormat="1" spans="1:6">
      <c r="A364" s="68" t="s">
        <v>312</v>
      </c>
      <c r="B364" s="69">
        <v>270</v>
      </c>
      <c r="C364" s="61">
        <v>271</v>
      </c>
      <c r="D364" s="62">
        <f t="shared" si="10"/>
        <v>1.0037037037037</v>
      </c>
      <c r="E364" s="63"/>
      <c r="F364" s="67"/>
    </row>
    <row r="365" s="45" customFormat="1" spans="1:6">
      <c r="A365" s="68" t="s">
        <v>313</v>
      </c>
      <c r="B365" s="69">
        <v>20</v>
      </c>
      <c r="C365" s="61">
        <v>20</v>
      </c>
      <c r="D365" s="62">
        <f t="shared" si="10"/>
        <v>1</v>
      </c>
      <c r="E365" s="63"/>
      <c r="F365" s="67"/>
    </row>
    <row r="366" s="45" customFormat="1" ht="14.25" spans="1:6">
      <c r="A366" s="70" t="s">
        <v>314</v>
      </c>
      <c r="B366" s="71">
        <f>B367+B369+B371</f>
        <v>505</v>
      </c>
      <c r="C366" s="61">
        <v>2420</v>
      </c>
      <c r="D366" s="62">
        <f t="shared" si="10"/>
        <v>4.79207920792079</v>
      </c>
      <c r="E366" s="63">
        <f t="shared" si="11"/>
        <v>1.29828326180258</v>
      </c>
      <c r="F366" s="67">
        <v>1864</v>
      </c>
    </row>
    <row r="367" s="45" customFormat="1" spans="1:6">
      <c r="A367" s="86" t="s">
        <v>315</v>
      </c>
      <c r="B367" s="66">
        <f t="shared" ref="B367:B371" si="13">SUM(B368)</f>
        <v>314</v>
      </c>
      <c r="C367" s="61">
        <v>397</v>
      </c>
      <c r="D367" s="62">
        <f t="shared" si="10"/>
        <v>1.26433121019108</v>
      </c>
      <c r="E367" s="63"/>
      <c r="F367" s="67"/>
    </row>
    <row r="368" s="45" customFormat="1" spans="1:6">
      <c r="A368" s="68" t="s">
        <v>8</v>
      </c>
      <c r="B368" s="69">
        <v>314</v>
      </c>
      <c r="C368" s="61">
        <v>397</v>
      </c>
      <c r="D368" s="62">
        <f t="shared" si="10"/>
        <v>1.26433121019108</v>
      </c>
      <c r="E368" s="63"/>
      <c r="F368" s="67"/>
    </row>
    <row r="369" s="45" customFormat="1" spans="1:6">
      <c r="A369" s="65" t="s">
        <v>316</v>
      </c>
      <c r="B369" s="66">
        <f t="shared" si="13"/>
        <v>36</v>
      </c>
      <c r="C369" s="61">
        <v>15</v>
      </c>
      <c r="D369" s="62">
        <f t="shared" si="10"/>
        <v>0.416666666666667</v>
      </c>
      <c r="E369" s="63"/>
      <c r="F369" s="67"/>
    </row>
    <row r="370" s="45" customFormat="1" spans="1:6">
      <c r="A370" s="68" t="s">
        <v>312</v>
      </c>
      <c r="B370" s="69">
        <v>36</v>
      </c>
      <c r="C370" s="61">
        <v>15</v>
      </c>
      <c r="D370" s="62">
        <f t="shared" si="10"/>
        <v>0.416666666666667</v>
      </c>
      <c r="E370" s="63"/>
      <c r="F370" s="67"/>
    </row>
    <row r="371" s="45" customFormat="1" spans="1:6">
      <c r="A371" s="65" t="s">
        <v>317</v>
      </c>
      <c r="B371" s="66">
        <f t="shared" si="13"/>
        <v>155</v>
      </c>
      <c r="C371" s="61">
        <v>128</v>
      </c>
      <c r="D371" s="62">
        <f t="shared" si="10"/>
        <v>0.825806451612903</v>
      </c>
      <c r="E371" s="63"/>
      <c r="F371" s="67"/>
    </row>
    <row r="372" s="45" customFormat="1" spans="1:6">
      <c r="A372" s="68" t="s">
        <v>312</v>
      </c>
      <c r="B372" s="69">
        <v>155</v>
      </c>
      <c r="C372" s="61">
        <v>128</v>
      </c>
      <c r="D372" s="62">
        <f t="shared" si="10"/>
        <v>0.825806451612903</v>
      </c>
      <c r="E372" s="63"/>
      <c r="F372" s="67"/>
    </row>
    <row r="373" s="45" customFormat="1" spans="1:6">
      <c r="A373" s="44" t="s">
        <v>318</v>
      </c>
      <c r="B373" s="66"/>
      <c r="C373" s="61">
        <v>1</v>
      </c>
      <c r="D373" s="62"/>
      <c r="E373" s="63"/>
      <c r="F373" s="67"/>
    </row>
    <row r="374" s="45" customFormat="1" spans="1:6">
      <c r="A374" s="40" t="s">
        <v>319</v>
      </c>
      <c r="B374" s="69"/>
      <c r="C374" s="61">
        <v>1</v>
      </c>
      <c r="D374" s="62"/>
      <c r="E374" s="63"/>
      <c r="F374" s="67"/>
    </row>
    <row r="375" s="45" customFormat="1" spans="1:6">
      <c r="A375" s="44" t="s">
        <v>320</v>
      </c>
      <c r="B375" s="66"/>
      <c r="C375" s="61">
        <v>1879</v>
      </c>
      <c r="D375" s="62"/>
      <c r="E375" s="63"/>
      <c r="F375" s="67"/>
    </row>
    <row r="376" s="45" customFormat="1" spans="1:6">
      <c r="A376" s="40" t="s">
        <v>321</v>
      </c>
      <c r="B376" s="69"/>
      <c r="C376" s="61">
        <v>1627</v>
      </c>
      <c r="D376" s="62"/>
      <c r="E376" s="63">
        <f t="shared" si="11"/>
        <v>1.36493288590604</v>
      </c>
      <c r="F376" s="67">
        <v>1192</v>
      </c>
    </row>
    <row r="377" s="45" customFormat="1" spans="1:6">
      <c r="A377" s="40" t="s">
        <v>322</v>
      </c>
      <c r="B377" s="66"/>
      <c r="C377" s="61">
        <v>36</v>
      </c>
      <c r="D377" s="62"/>
      <c r="E377" s="63">
        <f t="shared" si="11"/>
        <v>0.0535714285714286</v>
      </c>
      <c r="F377" s="67">
        <v>672</v>
      </c>
    </row>
    <row r="378" s="45" customFormat="1" ht="14.25" spans="1:6">
      <c r="A378" s="40" t="s">
        <v>323</v>
      </c>
      <c r="B378" s="71"/>
      <c r="C378" s="61">
        <v>216</v>
      </c>
      <c r="D378" s="62"/>
      <c r="E378" s="63"/>
      <c r="F378" s="67"/>
    </row>
    <row r="379" s="45" customFormat="1" spans="1:6">
      <c r="A379" s="65" t="s">
        <v>324</v>
      </c>
      <c r="B379" s="66">
        <f>B380</f>
        <v>3470</v>
      </c>
      <c r="C379" s="61"/>
      <c r="D379" s="62">
        <f t="shared" si="10"/>
        <v>0</v>
      </c>
      <c r="E379" s="63"/>
      <c r="F379" s="67"/>
    </row>
    <row r="380" s="45" customFormat="1" spans="1:6">
      <c r="A380" s="65" t="s">
        <v>325</v>
      </c>
      <c r="B380" s="66">
        <f>SUM(B381)</f>
        <v>3470</v>
      </c>
      <c r="C380" s="61"/>
      <c r="D380" s="62">
        <f t="shared" si="10"/>
        <v>0</v>
      </c>
      <c r="E380" s="63"/>
      <c r="F380" s="67"/>
    </row>
    <row r="381" s="45" customFormat="1" ht="14.25" spans="1:6">
      <c r="A381" s="68" t="s">
        <v>326</v>
      </c>
      <c r="B381" s="78">
        <v>3470</v>
      </c>
      <c r="C381" s="61">
        <v>34</v>
      </c>
      <c r="D381" s="62">
        <f t="shared" si="10"/>
        <v>0.00979827089337176</v>
      </c>
      <c r="E381" s="63"/>
      <c r="F381" s="67"/>
    </row>
    <row r="382" s="45" customFormat="1" spans="1:6">
      <c r="A382" s="87" t="s">
        <v>327</v>
      </c>
      <c r="B382" s="66"/>
      <c r="C382" s="61">
        <v>34</v>
      </c>
      <c r="D382" s="62"/>
      <c r="E382" s="63">
        <f t="shared" si="11"/>
        <v>0.0626151012891344</v>
      </c>
      <c r="F382" s="67">
        <f>F383</f>
        <v>543</v>
      </c>
    </row>
    <row r="383" s="45" customFormat="1" ht="14.25" spans="1:6">
      <c r="A383" s="40" t="s">
        <v>328</v>
      </c>
      <c r="B383" s="78"/>
      <c r="C383" s="61">
        <v>34</v>
      </c>
      <c r="D383" s="62"/>
      <c r="E383" s="63">
        <f t="shared" si="11"/>
        <v>0.0626151012891344</v>
      </c>
      <c r="F383" s="67">
        <v>543</v>
      </c>
    </row>
    <row r="384" s="45" customFormat="1" spans="1:6">
      <c r="A384" s="65" t="s">
        <v>329</v>
      </c>
      <c r="B384" s="66">
        <f>B385</f>
        <v>6739</v>
      </c>
      <c r="C384" s="61">
        <v>5532</v>
      </c>
      <c r="D384" s="62">
        <f t="shared" si="10"/>
        <v>0.820893307612405</v>
      </c>
      <c r="E384" s="63">
        <f t="shared" si="11"/>
        <v>1.01541850220264</v>
      </c>
      <c r="F384" s="67">
        <f>F385</f>
        <v>5448</v>
      </c>
    </row>
    <row r="385" s="45" customFormat="1" spans="1:6">
      <c r="A385" s="65" t="s">
        <v>330</v>
      </c>
      <c r="B385" s="66">
        <f>SUM(B386:B386)</f>
        <v>6739</v>
      </c>
      <c r="C385" s="61">
        <v>5532</v>
      </c>
      <c r="D385" s="62">
        <f t="shared" si="10"/>
        <v>0.820893307612405</v>
      </c>
      <c r="E385" s="63">
        <f t="shared" si="11"/>
        <v>1.01541850220264</v>
      </c>
      <c r="F385" s="67">
        <v>5448</v>
      </c>
    </row>
    <row r="386" s="45" customFormat="1" spans="1:6">
      <c r="A386" s="68" t="s">
        <v>331</v>
      </c>
      <c r="B386" s="69">
        <v>6739</v>
      </c>
      <c r="C386" s="61">
        <v>5532</v>
      </c>
      <c r="D386" s="62">
        <f t="shared" si="10"/>
        <v>0.820893307612405</v>
      </c>
      <c r="E386" s="63"/>
      <c r="F386" s="67"/>
    </row>
    <row r="387" s="45" customFormat="1" spans="1:6">
      <c r="A387" s="44" t="s">
        <v>332</v>
      </c>
      <c r="B387" s="69"/>
      <c r="C387" s="61">
        <v>31</v>
      </c>
      <c r="D387" s="62"/>
      <c r="E387" s="63">
        <f t="shared" si="11"/>
        <v>0.316326530612245</v>
      </c>
      <c r="F387" s="67">
        <v>98</v>
      </c>
    </row>
    <row r="388" ht="14.25" spans="1:6">
      <c r="A388" s="68" t="s">
        <v>333</v>
      </c>
      <c r="B388" s="69"/>
      <c r="C388" s="61">
        <v>31</v>
      </c>
      <c r="D388" s="62"/>
      <c r="E388" s="63"/>
      <c r="F388" s="67"/>
    </row>
    <row r="389" ht="14.25" spans="1:5">
      <c r="A389" s="88" t="s">
        <v>334</v>
      </c>
      <c r="B389" s="89">
        <f>B3+B74+B77+B96+B112+B120+B142+B185+B219+B243+B256+B307+B321+B327+B337+B346+B357+B366+B379+B384</f>
        <v>293455</v>
      </c>
      <c r="C389" s="61">
        <f>C3+C74+C77+C96+C112+C120+C142+C185+C219+C243+C256+C307+C321+C327+C337+C346+C357+C366+C382+C384+C387</f>
        <v>432711</v>
      </c>
      <c r="D389" s="62">
        <f>C389/B389</f>
        <v>1.47453953757816</v>
      </c>
      <c r="E389" s="63"/>
    </row>
  </sheetData>
  <mergeCells count="5">
    <mergeCell ref="A1:A2"/>
    <mergeCell ref="B1:B2"/>
    <mergeCell ref="C1:C2"/>
    <mergeCell ref="D1:D2"/>
    <mergeCell ref="E1:E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9"/>
  <sheetViews>
    <sheetView tabSelected="1" topLeftCell="A334" workbookViewId="0">
      <selection activeCell="O373" sqref="O373"/>
    </sheetView>
  </sheetViews>
  <sheetFormatPr defaultColWidth="9" defaultRowHeight="13.5" outlineLevelCol="5"/>
  <cols>
    <col min="1" max="1" width="41" style="18" customWidth="1"/>
    <col min="2" max="3" width="13.5" style="18" customWidth="1"/>
    <col min="4" max="5" width="13.5" style="19" customWidth="1"/>
    <col min="6" max="6" width="14.25" style="18" customWidth="1"/>
  </cols>
  <sheetData>
    <row r="1" s="16" customFormat="1" ht="24" customHeight="1" spans="1:6">
      <c r="A1" s="20" t="s">
        <v>335</v>
      </c>
      <c r="B1" s="20"/>
      <c r="C1" s="21"/>
      <c r="D1" s="22"/>
      <c r="E1" s="22"/>
      <c r="F1" s="23"/>
    </row>
    <row r="2" s="17" customFormat="1" ht="54" customHeight="1" spans="1:6">
      <c r="A2" s="24" t="s">
        <v>336</v>
      </c>
      <c r="B2" s="24"/>
      <c r="C2" s="25"/>
      <c r="D2" s="26"/>
      <c r="E2" s="26"/>
      <c r="F2" s="27"/>
    </row>
    <row r="3" s="17" customFormat="1" ht="21" customHeight="1" spans="1:6">
      <c r="A3" s="28"/>
      <c r="B3" s="28"/>
      <c r="C3" s="27"/>
      <c r="D3" s="29"/>
      <c r="E3" s="30" t="s">
        <v>337</v>
      </c>
      <c r="F3" s="27"/>
    </row>
    <row r="4" spans="1:6">
      <c r="A4" s="31" t="s">
        <v>0</v>
      </c>
      <c r="B4" s="31" t="s">
        <v>1</v>
      </c>
      <c r="C4" s="31" t="s">
        <v>2</v>
      </c>
      <c r="D4" s="32" t="s">
        <v>3</v>
      </c>
      <c r="E4" s="32" t="s">
        <v>4</v>
      </c>
      <c r="F4"/>
    </row>
    <row r="5" spans="1:6">
      <c r="A5" s="31"/>
      <c r="B5" s="31"/>
      <c r="C5" s="31"/>
      <c r="D5" s="32"/>
      <c r="E5" s="32"/>
      <c r="F5"/>
    </row>
    <row r="6" spans="1:6">
      <c r="A6" s="33" t="s">
        <v>6</v>
      </c>
      <c r="B6" s="34">
        <f>B7+B10+B13+B18+B21+B24+B29+B31+B34+B37+B40+B70+B46+B48+B50+B54+B58+B61+B63+B66+B74+B43</f>
        <v>36662</v>
      </c>
      <c r="C6" s="34">
        <v>45649</v>
      </c>
      <c r="D6" s="35">
        <v>1.24513119851617</v>
      </c>
      <c r="E6" s="35">
        <v>1.13272952853598</v>
      </c>
      <c r="F6"/>
    </row>
    <row r="7" spans="1:6">
      <c r="A7" s="33" t="s">
        <v>7</v>
      </c>
      <c r="B7" s="36">
        <f>SUM(B8:B8)</f>
        <v>1103</v>
      </c>
      <c r="C7" s="37">
        <v>1385</v>
      </c>
      <c r="D7" s="38">
        <v>1.25566636446056</v>
      </c>
      <c r="E7" s="38">
        <v>1.18884120171674</v>
      </c>
      <c r="F7"/>
    </row>
    <row r="8" spans="1:6">
      <c r="A8" s="39" t="s">
        <v>8</v>
      </c>
      <c r="B8" s="36">
        <v>1103</v>
      </c>
      <c r="C8" s="37">
        <v>1383</v>
      </c>
      <c r="D8" s="38">
        <v>1.25385312783318</v>
      </c>
      <c r="E8" s="38">
        <v>1.18712446351931</v>
      </c>
      <c r="F8"/>
    </row>
    <row r="9" spans="1:6">
      <c r="A9" s="39" t="s">
        <v>338</v>
      </c>
      <c r="B9" s="36"/>
      <c r="C9" s="37">
        <v>2</v>
      </c>
      <c r="D9" s="38"/>
      <c r="E9" s="38"/>
      <c r="F9"/>
    </row>
    <row r="10" spans="1:6">
      <c r="A10" s="33" t="s">
        <v>9</v>
      </c>
      <c r="B10" s="36">
        <f>SUM(B11:B11)</f>
        <v>973</v>
      </c>
      <c r="C10" s="37">
        <v>1209</v>
      </c>
      <c r="D10" s="38">
        <v>1.24254881808839</v>
      </c>
      <c r="E10" s="38">
        <v>1.23241590214067</v>
      </c>
      <c r="F10"/>
    </row>
    <row r="11" spans="1:6">
      <c r="A11" s="39" t="s">
        <v>8</v>
      </c>
      <c r="B11" s="36">
        <v>973</v>
      </c>
      <c r="C11" s="37">
        <v>1204</v>
      </c>
      <c r="D11" s="38">
        <v>1.23741007194245</v>
      </c>
      <c r="E11" s="38">
        <v>1.22731906218145</v>
      </c>
      <c r="F11"/>
    </row>
    <row r="12" spans="1:6">
      <c r="A12" s="39" t="s">
        <v>339</v>
      </c>
      <c r="B12" s="36"/>
      <c r="C12" s="37">
        <v>5</v>
      </c>
      <c r="D12" s="38"/>
      <c r="E12" s="38"/>
      <c r="F12"/>
    </row>
    <row r="13" spans="1:6">
      <c r="A13" s="33" t="s">
        <v>10</v>
      </c>
      <c r="B13" s="36">
        <f>SUM(B14:B17)</f>
        <v>15467</v>
      </c>
      <c r="C13" s="37">
        <v>18078</v>
      </c>
      <c r="D13" s="38">
        <v>1.16881101700394</v>
      </c>
      <c r="E13" s="38">
        <v>1.1784107946027</v>
      </c>
      <c r="F13"/>
    </row>
    <row r="14" spans="1:6">
      <c r="A14" s="39" t="s">
        <v>8</v>
      </c>
      <c r="B14" s="36">
        <v>15191</v>
      </c>
      <c r="C14" s="37">
        <v>17441</v>
      </c>
      <c r="D14" s="38">
        <v>1.14811401487723</v>
      </c>
      <c r="E14" s="38">
        <v>1.17085123523093</v>
      </c>
      <c r="F14"/>
    </row>
    <row r="15" spans="1:6">
      <c r="A15" s="39" t="s">
        <v>340</v>
      </c>
      <c r="B15" s="36"/>
      <c r="C15" s="37">
        <v>136</v>
      </c>
      <c r="D15" s="38"/>
      <c r="E15" s="38"/>
      <c r="F15"/>
    </row>
    <row r="16" spans="1:6">
      <c r="A16" s="39" t="s">
        <v>11</v>
      </c>
      <c r="B16" s="36">
        <v>276</v>
      </c>
      <c r="C16" s="37">
        <v>276</v>
      </c>
      <c r="D16" s="38">
        <v>1</v>
      </c>
      <c r="E16" s="38">
        <v>1.04150943396226</v>
      </c>
      <c r="F16"/>
    </row>
    <row r="17" spans="1:6">
      <c r="A17" s="39" t="s">
        <v>12</v>
      </c>
      <c r="B17" s="36"/>
      <c r="C17" s="37">
        <v>225</v>
      </c>
      <c r="D17" s="38"/>
      <c r="E17" s="38">
        <v>1.25</v>
      </c>
      <c r="F17"/>
    </row>
    <row r="18" spans="1:6">
      <c r="A18" s="33" t="s">
        <v>13</v>
      </c>
      <c r="B18" s="36">
        <f>SUM(B19:B20)</f>
        <v>1954</v>
      </c>
      <c r="C18" s="37">
        <v>3420</v>
      </c>
      <c r="D18" s="38">
        <v>1.75025588536336</v>
      </c>
      <c r="E18" s="38">
        <v>2.47467438494935</v>
      </c>
      <c r="F18"/>
    </row>
    <row r="19" spans="1:6">
      <c r="A19" s="39" t="s">
        <v>8</v>
      </c>
      <c r="B19" s="36">
        <v>1954</v>
      </c>
      <c r="C19" s="37">
        <v>2182</v>
      </c>
      <c r="D19" s="38">
        <v>1.11668372569089</v>
      </c>
      <c r="E19" s="38">
        <v>1.6954156954157</v>
      </c>
      <c r="F19"/>
    </row>
    <row r="20" spans="1:6">
      <c r="A20" s="39" t="s">
        <v>15</v>
      </c>
      <c r="B20" s="36">
        <v>0</v>
      </c>
      <c r="C20" s="37">
        <v>1238</v>
      </c>
      <c r="D20" s="38"/>
      <c r="E20" s="38">
        <v>32.5789473684211</v>
      </c>
      <c r="F20"/>
    </row>
    <row r="21" spans="1:6">
      <c r="A21" s="33" t="s">
        <v>16</v>
      </c>
      <c r="B21" s="36">
        <f>SUM(B22)</f>
        <v>513</v>
      </c>
      <c r="C21" s="37">
        <v>753</v>
      </c>
      <c r="D21" s="38">
        <v>1.46783625730994</v>
      </c>
      <c r="E21" s="38">
        <v>1.38929889298893</v>
      </c>
      <c r="F21"/>
    </row>
    <row r="22" spans="1:6">
      <c r="A22" s="39" t="s">
        <v>8</v>
      </c>
      <c r="B22" s="36">
        <v>513</v>
      </c>
      <c r="C22" s="37">
        <v>752</v>
      </c>
      <c r="D22" s="38">
        <v>1.46588693957115</v>
      </c>
      <c r="E22" s="38">
        <v>1.52535496957404</v>
      </c>
      <c r="F22"/>
    </row>
    <row r="23" spans="1:6">
      <c r="A23" s="39" t="s">
        <v>17</v>
      </c>
      <c r="B23" s="36"/>
      <c r="C23" s="37">
        <v>1</v>
      </c>
      <c r="D23" s="38"/>
      <c r="E23" s="38">
        <v>0.0204081632653061</v>
      </c>
      <c r="F23"/>
    </row>
    <row r="24" spans="1:6">
      <c r="A24" s="33" t="s">
        <v>18</v>
      </c>
      <c r="B24" s="36">
        <f>SUM(B25:B28)</f>
        <v>1473</v>
      </c>
      <c r="C24" s="37">
        <v>2530</v>
      </c>
      <c r="D24" s="38">
        <v>1.71758316361168</v>
      </c>
      <c r="E24" s="38">
        <v>1.42615558060879</v>
      </c>
      <c r="F24"/>
    </row>
    <row r="25" spans="1:6">
      <c r="A25" s="39" t="s">
        <v>8</v>
      </c>
      <c r="B25" s="36">
        <v>1351</v>
      </c>
      <c r="C25" s="37">
        <v>2065</v>
      </c>
      <c r="D25" s="38">
        <v>1.52849740932642</v>
      </c>
      <c r="E25" s="38">
        <v>1.475</v>
      </c>
      <c r="F25"/>
    </row>
    <row r="26" spans="1:6">
      <c r="A26" s="39" t="s">
        <v>19</v>
      </c>
      <c r="B26" s="36">
        <v>40</v>
      </c>
      <c r="C26" s="37"/>
      <c r="D26" s="38">
        <v>0</v>
      </c>
      <c r="E26" s="38"/>
      <c r="F26"/>
    </row>
    <row r="27" spans="1:6">
      <c r="A27" s="39" t="s">
        <v>20</v>
      </c>
      <c r="B27" s="36">
        <v>52</v>
      </c>
      <c r="C27" s="37">
        <v>95</v>
      </c>
      <c r="D27" s="38">
        <v>1.82692307692308</v>
      </c>
      <c r="E27" s="38">
        <v>0.659722222222222</v>
      </c>
      <c r="F27"/>
    </row>
    <row r="28" spans="1:6">
      <c r="A28" s="39" t="s">
        <v>21</v>
      </c>
      <c r="B28" s="36">
        <v>30</v>
      </c>
      <c r="C28" s="37">
        <v>370</v>
      </c>
      <c r="D28" s="38">
        <v>12.3333333333333</v>
      </c>
      <c r="E28" s="38">
        <v>1.91709844559585</v>
      </c>
      <c r="F28"/>
    </row>
    <row r="29" spans="1:6">
      <c r="A29" s="33" t="s">
        <v>22</v>
      </c>
      <c r="B29" s="36">
        <f>SUM(B30)</f>
        <v>110</v>
      </c>
      <c r="C29" s="37">
        <v>111</v>
      </c>
      <c r="D29" s="38">
        <v>1.00909090909091</v>
      </c>
      <c r="E29" s="38">
        <v>0.787234042553192</v>
      </c>
      <c r="F29"/>
    </row>
    <row r="30" spans="1:6">
      <c r="A30" s="39" t="s">
        <v>8</v>
      </c>
      <c r="B30" s="36">
        <v>110</v>
      </c>
      <c r="C30" s="37">
        <v>111</v>
      </c>
      <c r="D30" s="38">
        <v>1.00909090909091</v>
      </c>
      <c r="E30" s="38">
        <v>0.787234042553192</v>
      </c>
      <c r="F30"/>
    </row>
    <row r="31" spans="1:6">
      <c r="A31" s="33" t="s">
        <v>23</v>
      </c>
      <c r="B31" s="36">
        <f>SUM(B32)</f>
        <v>668</v>
      </c>
      <c r="C31" s="37">
        <v>911</v>
      </c>
      <c r="D31" s="38">
        <v>1.36377245508982</v>
      </c>
      <c r="E31" s="38">
        <v>1.34763313609467</v>
      </c>
      <c r="F31"/>
    </row>
    <row r="32" spans="1:6">
      <c r="A32" s="39" t="s">
        <v>8</v>
      </c>
      <c r="B32" s="36">
        <v>668</v>
      </c>
      <c r="C32" s="37">
        <v>890</v>
      </c>
      <c r="D32" s="38">
        <v>1.33233532934132</v>
      </c>
      <c r="E32" s="38">
        <v>1.3464447806354</v>
      </c>
      <c r="F32"/>
    </row>
    <row r="33" spans="1:6">
      <c r="A33" s="39" t="s">
        <v>341</v>
      </c>
      <c r="B33" s="36"/>
      <c r="C33" s="37">
        <v>21</v>
      </c>
      <c r="D33" s="38"/>
      <c r="E33" s="38">
        <v>1.4</v>
      </c>
      <c r="F33"/>
    </row>
    <row r="34" spans="1:6">
      <c r="A34" s="33" t="s">
        <v>24</v>
      </c>
      <c r="B34" s="36">
        <f>SUM(B35:B36)</f>
        <v>812</v>
      </c>
      <c r="C34" s="37">
        <v>967</v>
      </c>
      <c r="D34" s="38">
        <v>1.19088669950739</v>
      </c>
      <c r="E34" s="38">
        <v>0.837954939341421</v>
      </c>
      <c r="F34"/>
    </row>
    <row r="35" spans="1:6">
      <c r="A35" s="39" t="s">
        <v>8</v>
      </c>
      <c r="B35" s="36">
        <v>718</v>
      </c>
      <c r="C35" s="37">
        <v>871</v>
      </c>
      <c r="D35" s="38">
        <v>1.21309192200557</v>
      </c>
      <c r="E35" s="38">
        <v>0.828734538534729</v>
      </c>
      <c r="F35"/>
    </row>
    <row r="36" spans="1:6">
      <c r="A36" s="39" t="s">
        <v>25</v>
      </c>
      <c r="B36" s="39">
        <v>94</v>
      </c>
      <c r="C36" s="37">
        <v>96</v>
      </c>
      <c r="D36" s="38">
        <v>1.02127659574468</v>
      </c>
      <c r="E36" s="38">
        <v>0.932038834951456</v>
      </c>
      <c r="F36"/>
    </row>
    <row r="37" spans="1:6">
      <c r="A37" s="33" t="s">
        <v>26</v>
      </c>
      <c r="B37" s="36">
        <f>SUM(B38)</f>
        <v>614</v>
      </c>
      <c r="C37" s="37">
        <v>971</v>
      </c>
      <c r="D37" s="38">
        <v>1.5814332247557</v>
      </c>
      <c r="E37" s="38">
        <v>1.71252204585538</v>
      </c>
      <c r="F37"/>
    </row>
    <row r="38" spans="1:6">
      <c r="A38" s="39" t="s">
        <v>8</v>
      </c>
      <c r="B38" s="36">
        <v>614</v>
      </c>
      <c r="C38" s="37">
        <v>925</v>
      </c>
      <c r="D38" s="38">
        <v>1.50651465798046</v>
      </c>
      <c r="E38" s="38">
        <v>1.70036764705882</v>
      </c>
      <c r="F38"/>
    </row>
    <row r="39" spans="1:6">
      <c r="A39" s="39" t="s">
        <v>342</v>
      </c>
      <c r="B39" s="36"/>
      <c r="C39" s="37">
        <v>46</v>
      </c>
      <c r="D39" s="38"/>
      <c r="E39" s="38">
        <v>2</v>
      </c>
      <c r="F39"/>
    </row>
    <row r="40" spans="1:6">
      <c r="A40" s="33" t="s">
        <v>27</v>
      </c>
      <c r="B40" s="36">
        <f>SUM(B41)</f>
        <v>606</v>
      </c>
      <c r="C40" s="37">
        <v>841</v>
      </c>
      <c r="D40" s="38">
        <v>1.38778877887789</v>
      </c>
      <c r="E40" s="38">
        <v>1.2684766214178</v>
      </c>
      <c r="F40"/>
    </row>
    <row r="41" spans="1:6">
      <c r="A41" s="39" t="s">
        <v>8</v>
      </c>
      <c r="B41" s="36">
        <v>606</v>
      </c>
      <c r="C41" s="37">
        <v>838</v>
      </c>
      <c r="D41" s="38">
        <v>1.38283828382838</v>
      </c>
      <c r="E41" s="38">
        <v>1.46503496503496</v>
      </c>
      <c r="F41"/>
    </row>
    <row r="42" spans="1:6">
      <c r="A42" s="39" t="s">
        <v>28</v>
      </c>
      <c r="B42" s="36"/>
      <c r="C42" s="37">
        <v>3</v>
      </c>
      <c r="D42" s="38"/>
      <c r="E42" s="38">
        <v>0.032967032967033</v>
      </c>
      <c r="F42"/>
    </row>
    <row r="43" spans="1:6">
      <c r="A43" s="33" t="s">
        <v>31</v>
      </c>
      <c r="B43" s="36">
        <v>314</v>
      </c>
      <c r="C43" s="37">
        <v>912</v>
      </c>
      <c r="D43" s="38">
        <v>2.90445859872611</v>
      </c>
      <c r="E43" s="38">
        <v>2.05869074492099</v>
      </c>
      <c r="F43"/>
    </row>
    <row r="44" spans="1:6">
      <c r="A44" s="39" t="s">
        <v>32</v>
      </c>
      <c r="B44" s="36"/>
      <c r="C44" s="37"/>
      <c r="D44" s="38"/>
      <c r="E44" s="38"/>
      <c r="F44"/>
    </row>
    <row r="45" spans="1:6">
      <c r="A45" s="39" t="s">
        <v>33</v>
      </c>
      <c r="B45" s="36">
        <v>314</v>
      </c>
      <c r="C45" s="37">
        <v>912</v>
      </c>
      <c r="D45" s="38">
        <v>2.90445859872611</v>
      </c>
      <c r="E45" s="38">
        <v>2.06334841628959</v>
      </c>
      <c r="F45"/>
    </row>
    <row r="46" spans="1:6">
      <c r="A46" s="33" t="s">
        <v>34</v>
      </c>
      <c r="B46" s="36">
        <f>SUM(B47:B47)</f>
        <v>170</v>
      </c>
      <c r="C46" s="37">
        <v>195</v>
      </c>
      <c r="D46" s="38">
        <v>1.14705882352941</v>
      </c>
      <c r="E46" s="38">
        <v>1.35416666666667</v>
      </c>
      <c r="F46"/>
    </row>
    <row r="47" spans="1:6">
      <c r="A47" s="39" t="s">
        <v>8</v>
      </c>
      <c r="B47" s="36">
        <v>170</v>
      </c>
      <c r="C47" s="37">
        <v>195</v>
      </c>
      <c r="D47" s="38">
        <v>1.14705882352941</v>
      </c>
      <c r="E47" s="38">
        <v>1.35416666666667</v>
      </c>
      <c r="F47"/>
    </row>
    <row r="48" spans="1:6">
      <c r="A48" s="33" t="s">
        <v>35</v>
      </c>
      <c r="B48" s="36">
        <f>SUM(B49:B49)</f>
        <v>70</v>
      </c>
      <c r="C48" s="37">
        <v>117</v>
      </c>
      <c r="D48" s="38">
        <v>1.67142857142857</v>
      </c>
      <c r="E48" s="38">
        <v>1.11428571428571</v>
      </c>
      <c r="F48"/>
    </row>
    <row r="49" spans="1:6">
      <c r="A49" s="39" t="s">
        <v>8</v>
      </c>
      <c r="B49" s="36">
        <v>70</v>
      </c>
      <c r="C49" s="37">
        <v>117</v>
      </c>
      <c r="D49" s="38">
        <v>1.67142857142857</v>
      </c>
      <c r="E49" s="38">
        <v>1.11428571428571</v>
      </c>
      <c r="F49"/>
    </row>
    <row r="50" spans="1:6">
      <c r="A50" s="33" t="s">
        <v>36</v>
      </c>
      <c r="B50" s="36">
        <f>SUM(B51:B52)</f>
        <v>1283</v>
      </c>
      <c r="C50" s="37">
        <v>1035</v>
      </c>
      <c r="D50" s="38">
        <v>0.806703039750585</v>
      </c>
      <c r="E50" s="38">
        <v>0.831325301204819</v>
      </c>
      <c r="F50"/>
    </row>
    <row r="51" spans="1:6">
      <c r="A51" s="39" t="s">
        <v>8</v>
      </c>
      <c r="B51" s="36">
        <v>422</v>
      </c>
      <c r="C51" s="37">
        <v>522</v>
      </c>
      <c r="D51" s="38">
        <v>1.23696682464455</v>
      </c>
      <c r="E51" s="38">
        <v>1.19178082191781</v>
      </c>
      <c r="F51"/>
    </row>
    <row r="52" spans="1:6">
      <c r="A52" s="39" t="s">
        <v>38</v>
      </c>
      <c r="B52" s="36">
        <v>861</v>
      </c>
      <c r="C52" s="37">
        <v>512</v>
      </c>
      <c r="D52" s="38">
        <v>0.59465737514518</v>
      </c>
      <c r="E52" s="38">
        <v>0.658944658944659</v>
      </c>
      <c r="F52"/>
    </row>
    <row r="53" spans="1:6">
      <c r="A53" s="39" t="s">
        <v>39</v>
      </c>
      <c r="B53" s="36"/>
      <c r="C53" s="37">
        <v>1</v>
      </c>
      <c r="D53" s="38"/>
      <c r="E53" s="38">
        <v>0.25</v>
      </c>
      <c r="F53"/>
    </row>
    <row r="54" spans="1:6">
      <c r="A54" s="33" t="s">
        <v>40</v>
      </c>
      <c r="B54" s="36">
        <f>SUM(B55:B57)</f>
        <v>1584</v>
      </c>
      <c r="C54" s="37">
        <v>1885</v>
      </c>
      <c r="D54" s="38">
        <v>1.19002525252525</v>
      </c>
      <c r="E54" s="38">
        <v>1.31084840055633</v>
      </c>
      <c r="F54"/>
    </row>
    <row r="55" spans="1:6">
      <c r="A55" s="39" t="s">
        <v>8</v>
      </c>
      <c r="B55" s="36">
        <v>1025</v>
      </c>
      <c r="C55" s="37">
        <v>1569</v>
      </c>
      <c r="D55" s="38">
        <v>1.53073170731707</v>
      </c>
      <c r="E55" s="38">
        <v>1.39466666666667</v>
      </c>
      <c r="F55"/>
    </row>
    <row r="56" spans="1:6">
      <c r="A56" s="39" t="s">
        <v>37</v>
      </c>
      <c r="B56" s="36"/>
      <c r="C56" s="37">
        <v>143</v>
      </c>
      <c r="D56" s="38"/>
      <c r="E56" s="38"/>
      <c r="F56"/>
    </row>
    <row r="57" spans="1:6">
      <c r="A57" s="39" t="s">
        <v>41</v>
      </c>
      <c r="B57" s="36">
        <v>559</v>
      </c>
      <c r="C57" s="37">
        <v>173</v>
      </c>
      <c r="D57" s="38">
        <v>0.309481216457961</v>
      </c>
      <c r="E57" s="38">
        <v>0.552715654952077</v>
      </c>
      <c r="F57"/>
    </row>
    <row r="58" spans="1:6">
      <c r="A58" s="33" t="s">
        <v>42</v>
      </c>
      <c r="B58" s="36">
        <f>SUM(B59:B60)</f>
        <v>356</v>
      </c>
      <c r="C58" s="37">
        <v>1074</v>
      </c>
      <c r="D58" s="38">
        <v>3.01685393258427</v>
      </c>
      <c r="E58" s="38">
        <v>0.453738910012674</v>
      </c>
      <c r="F58"/>
    </row>
    <row r="59" spans="1:6">
      <c r="A59" s="39" t="s">
        <v>8</v>
      </c>
      <c r="B59" s="36">
        <v>356</v>
      </c>
      <c r="C59" s="37">
        <v>455</v>
      </c>
      <c r="D59" s="38">
        <v>1.27808988764045</v>
      </c>
      <c r="E59" s="38">
        <v>0.968085106382979</v>
      </c>
      <c r="F59"/>
    </row>
    <row r="60" spans="1:6">
      <c r="A60" s="39" t="s">
        <v>43</v>
      </c>
      <c r="B60" s="39"/>
      <c r="C60" s="37">
        <v>619</v>
      </c>
      <c r="D60" s="38"/>
      <c r="E60" s="38">
        <v>0.326304691618345</v>
      </c>
      <c r="F60"/>
    </row>
    <row r="61" spans="1:6">
      <c r="A61" s="33" t="s">
        <v>44</v>
      </c>
      <c r="B61" s="36">
        <f>SUM(B62:B62)</f>
        <v>368</v>
      </c>
      <c r="C61" s="37">
        <v>424</v>
      </c>
      <c r="D61" s="38">
        <v>1.15217391304348</v>
      </c>
      <c r="E61" s="38">
        <v>1.07888040712468</v>
      </c>
      <c r="F61"/>
    </row>
    <row r="62" spans="1:6">
      <c r="A62" s="39" t="s">
        <v>8</v>
      </c>
      <c r="B62" s="36">
        <v>368</v>
      </c>
      <c r="C62" s="37">
        <v>424</v>
      </c>
      <c r="D62" s="38">
        <v>1.15217391304348</v>
      </c>
      <c r="E62" s="38">
        <v>1.07888040712468</v>
      </c>
      <c r="F62"/>
    </row>
    <row r="63" spans="1:6">
      <c r="A63" s="33" t="s">
        <v>45</v>
      </c>
      <c r="B63" s="36">
        <f>SUM(B64:B65)</f>
        <v>1275</v>
      </c>
      <c r="C63" s="37">
        <v>2071</v>
      </c>
      <c r="D63" s="38">
        <v>1.6243137254902</v>
      </c>
      <c r="E63" s="38">
        <v>1.63974663499604</v>
      </c>
      <c r="F63"/>
    </row>
    <row r="64" spans="1:6">
      <c r="A64" s="39" t="s">
        <v>8</v>
      </c>
      <c r="B64" s="36">
        <v>856</v>
      </c>
      <c r="C64" s="37">
        <v>1601</v>
      </c>
      <c r="D64" s="38">
        <v>1.87032710280374</v>
      </c>
      <c r="E64" s="38">
        <v>3.28747433264887</v>
      </c>
      <c r="F64"/>
    </row>
    <row r="65" spans="1:6">
      <c r="A65" s="39" t="s">
        <v>46</v>
      </c>
      <c r="B65" s="36">
        <v>419</v>
      </c>
      <c r="C65" s="37">
        <v>470</v>
      </c>
      <c r="D65" s="38">
        <v>1.12171837708831</v>
      </c>
      <c r="E65" s="38">
        <v>0.622516556291391</v>
      </c>
      <c r="F65"/>
    </row>
    <row r="66" spans="1:6">
      <c r="A66" s="34" t="s">
        <v>47</v>
      </c>
      <c r="B66" s="36">
        <f>SUM(B67:B67)</f>
        <v>229</v>
      </c>
      <c r="C66" s="37">
        <v>341</v>
      </c>
      <c r="D66" s="38">
        <v>1.48908296943231</v>
      </c>
      <c r="E66" s="38">
        <v>0.902116402116402</v>
      </c>
      <c r="F66"/>
    </row>
    <row r="67" spans="1:6">
      <c r="A67" s="39" t="s">
        <v>8</v>
      </c>
      <c r="B67" s="36">
        <v>229</v>
      </c>
      <c r="C67" s="37">
        <v>287</v>
      </c>
      <c r="D67" s="38">
        <v>1.25327510917031</v>
      </c>
      <c r="E67" s="38">
        <v>0.86969696969697</v>
      </c>
      <c r="F67"/>
    </row>
    <row r="68" spans="1:6">
      <c r="A68" s="39" t="s">
        <v>37</v>
      </c>
      <c r="B68" s="36"/>
      <c r="C68" s="37">
        <v>53</v>
      </c>
      <c r="D68" s="38"/>
      <c r="E68" s="38">
        <v>1.12765957446809</v>
      </c>
      <c r="F68"/>
    </row>
    <row r="69" spans="1:6">
      <c r="A69" s="39" t="s">
        <v>48</v>
      </c>
      <c r="B69" s="36"/>
      <c r="C69" s="37">
        <v>1</v>
      </c>
      <c r="D69" s="38"/>
      <c r="E69" s="38">
        <v>1</v>
      </c>
      <c r="F69"/>
    </row>
    <row r="70" spans="1:6">
      <c r="A70" s="33" t="s">
        <v>49</v>
      </c>
      <c r="B70" s="36">
        <f>SUM(B71:B73)</f>
        <v>1456</v>
      </c>
      <c r="C70" s="37">
        <v>2028</v>
      </c>
      <c r="D70" s="38">
        <v>1.39285714285714</v>
      </c>
      <c r="E70" s="38">
        <v>1.11858797573083</v>
      </c>
      <c r="F70"/>
    </row>
    <row r="71" spans="1:6">
      <c r="A71" s="39" t="s">
        <v>8</v>
      </c>
      <c r="B71" s="36">
        <v>1451</v>
      </c>
      <c r="C71" s="37">
        <v>1920</v>
      </c>
      <c r="D71" s="38">
        <v>1.32322536181943</v>
      </c>
      <c r="E71" s="38">
        <v>1.12543962485346</v>
      </c>
      <c r="F71"/>
    </row>
    <row r="72" spans="1:6">
      <c r="A72" s="39" t="s">
        <v>343</v>
      </c>
      <c r="B72" s="36"/>
      <c r="C72" s="37">
        <v>34</v>
      </c>
      <c r="D72" s="38"/>
      <c r="E72" s="38">
        <v>2.42857142857143</v>
      </c>
      <c r="F72"/>
    </row>
    <row r="73" spans="1:6">
      <c r="A73" s="39" t="s">
        <v>51</v>
      </c>
      <c r="B73" s="36">
        <v>5</v>
      </c>
      <c r="C73" s="37">
        <v>74</v>
      </c>
      <c r="D73" s="38">
        <v>14.8</v>
      </c>
      <c r="E73" s="38">
        <v>0.795698924731183</v>
      </c>
      <c r="F73"/>
    </row>
    <row r="74" spans="1:6">
      <c r="A74" s="33" t="s">
        <v>52</v>
      </c>
      <c r="B74" s="36">
        <f>SUM(B75)</f>
        <v>5264</v>
      </c>
      <c r="C74" s="37">
        <v>4391</v>
      </c>
      <c r="D74" s="38">
        <v>0.834156534954407</v>
      </c>
      <c r="E74" s="38">
        <v>0.694558683960772</v>
      </c>
      <c r="F74"/>
    </row>
    <row r="75" spans="1:6">
      <c r="A75" s="39" t="s">
        <v>53</v>
      </c>
      <c r="B75" s="36">
        <v>5264</v>
      </c>
      <c r="C75" s="37">
        <v>4391</v>
      </c>
      <c r="D75" s="38">
        <v>0.834156534954407</v>
      </c>
      <c r="E75" s="38">
        <v>0.694558683960772</v>
      </c>
      <c r="F75"/>
    </row>
    <row r="76" spans="1:6">
      <c r="A76" s="33" t="s">
        <v>54</v>
      </c>
      <c r="B76" s="34">
        <f>B77</f>
        <v>17</v>
      </c>
      <c r="C76" s="37"/>
      <c r="D76" s="38">
        <v>0</v>
      </c>
      <c r="E76" s="38"/>
      <c r="F76"/>
    </row>
    <row r="77" spans="1:6">
      <c r="A77" s="33" t="s">
        <v>55</v>
      </c>
      <c r="B77" s="36">
        <f>SUM(B78:B78)</f>
        <v>17</v>
      </c>
      <c r="C77" s="37"/>
      <c r="D77" s="38">
        <v>0</v>
      </c>
      <c r="E77" s="38"/>
      <c r="F77"/>
    </row>
    <row r="78" ht="12" customHeight="1" spans="1:6">
      <c r="A78" s="39" t="s">
        <v>56</v>
      </c>
      <c r="B78" s="36">
        <v>17</v>
      </c>
      <c r="C78" s="37"/>
      <c r="D78" s="38">
        <v>0</v>
      </c>
      <c r="E78" s="38"/>
      <c r="F78"/>
    </row>
    <row r="79" spans="1:6">
      <c r="A79" s="33" t="s">
        <v>57</v>
      </c>
      <c r="B79" s="34">
        <f>B80+B82+B86+B88+B90</f>
        <v>6538</v>
      </c>
      <c r="C79" s="34">
        <v>7799</v>
      </c>
      <c r="D79" s="35">
        <v>1.19287243805445</v>
      </c>
      <c r="E79" s="35">
        <v>1.1614296351452</v>
      </c>
      <c r="F79"/>
    </row>
    <row r="80" spans="1:6">
      <c r="A80" s="33" t="s">
        <v>58</v>
      </c>
      <c r="B80" s="36">
        <f>SUM(B81:B81)</f>
        <v>20</v>
      </c>
      <c r="C80" s="37"/>
      <c r="D80" s="38">
        <v>0</v>
      </c>
      <c r="E80" s="38"/>
      <c r="F80"/>
    </row>
    <row r="81" spans="1:6">
      <c r="A81" s="39" t="s">
        <v>59</v>
      </c>
      <c r="B81" s="36">
        <v>20</v>
      </c>
      <c r="C81" s="37"/>
      <c r="D81" s="38">
        <v>0</v>
      </c>
      <c r="E81" s="38"/>
      <c r="F81"/>
    </row>
    <row r="82" spans="1:6">
      <c r="A82" s="33" t="s">
        <v>60</v>
      </c>
      <c r="B82" s="39">
        <f>SUM(B83:B85)</f>
        <v>5685</v>
      </c>
      <c r="C82" s="37">
        <v>6667</v>
      </c>
      <c r="D82" s="38">
        <v>1.17273526824978</v>
      </c>
      <c r="E82" s="38">
        <v>1.14651762682717</v>
      </c>
      <c r="F82"/>
    </row>
    <row r="83" spans="1:6">
      <c r="A83" s="39" t="s">
        <v>61</v>
      </c>
      <c r="B83" s="39">
        <v>5149</v>
      </c>
      <c r="C83" s="37">
        <v>5610</v>
      </c>
      <c r="D83" s="38">
        <v>1.08953194795106</v>
      </c>
      <c r="E83" s="38">
        <v>1.36695906432749</v>
      </c>
      <c r="F83"/>
    </row>
    <row r="84" spans="1:6">
      <c r="A84" s="40" t="s">
        <v>37</v>
      </c>
      <c r="B84" s="39"/>
      <c r="C84" s="37">
        <v>6</v>
      </c>
      <c r="D84" s="38"/>
      <c r="E84" s="38">
        <v>2</v>
      </c>
      <c r="F84"/>
    </row>
    <row r="85" spans="1:6">
      <c r="A85" s="39" t="s">
        <v>63</v>
      </c>
      <c r="B85" s="39">
        <v>536</v>
      </c>
      <c r="C85" s="37">
        <v>1051</v>
      </c>
      <c r="D85" s="38">
        <v>1.96082089552239</v>
      </c>
      <c r="E85" s="38">
        <v>0.647566235366605</v>
      </c>
      <c r="F85"/>
    </row>
    <row r="86" spans="1:6">
      <c r="A86" s="33" t="s">
        <v>64</v>
      </c>
      <c r="B86" s="36">
        <f>SUM(B87)</f>
        <v>63</v>
      </c>
      <c r="C86" s="37">
        <v>99</v>
      </c>
      <c r="D86" s="38">
        <v>1.57142857142857</v>
      </c>
      <c r="E86" s="38">
        <v>1.43478260869565</v>
      </c>
      <c r="F86"/>
    </row>
    <row r="87" spans="1:6">
      <c r="A87" s="39" t="s">
        <v>61</v>
      </c>
      <c r="B87" s="36">
        <v>63</v>
      </c>
      <c r="C87" s="37">
        <v>99</v>
      </c>
      <c r="D87" s="38">
        <v>1.57142857142857</v>
      </c>
      <c r="E87" s="38">
        <v>1.43478260869565</v>
      </c>
      <c r="F87"/>
    </row>
    <row r="88" spans="1:6">
      <c r="A88" s="33" t="s">
        <v>65</v>
      </c>
      <c r="B88" s="36">
        <f>SUM(B89)</f>
        <v>60</v>
      </c>
      <c r="C88" s="37">
        <v>119</v>
      </c>
      <c r="D88" s="38">
        <v>1.98333333333333</v>
      </c>
      <c r="E88" s="38">
        <v>3.96666666666667</v>
      </c>
      <c r="F88"/>
    </row>
    <row r="89" spans="1:6">
      <c r="A89" s="39" t="s">
        <v>61</v>
      </c>
      <c r="B89" s="36">
        <v>60</v>
      </c>
      <c r="C89" s="37">
        <v>119</v>
      </c>
      <c r="D89" s="38">
        <v>1.98333333333333</v>
      </c>
      <c r="E89" s="38">
        <v>3.96666666666667</v>
      </c>
      <c r="F89"/>
    </row>
    <row r="90" spans="1:6">
      <c r="A90" s="33" t="s">
        <v>66</v>
      </c>
      <c r="B90" s="36">
        <f>SUM(B91:B94)</f>
        <v>710</v>
      </c>
      <c r="C90" s="37">
        <v>914</v>
      </c>
      <c r="D90" s="38">
        <v>1.28732394366197</v>
      </c>
      <c r="E90" s="38">
        <v>1.24184782608696</v>
      </c>
      <c r="F90"/>
    </row>
    <row r="91" spans="1:6">
      <c r="A91" s="39" t="s">
        <v>61</v>
      </c>
      <c r="B91" s="36">
        <v>591</v>
      </c>
      <c r="C91" s="37">
        <v>688</v>
      </c>
      <c r="D91" s="38">
        <v>1.16412859560068</v>
      </c>
      <c r="E91" s="38">
        <v>1.20701754385965</v>
      </c>
      <c r="F91"/>
    </row>
    <row r="92" spans="1:6">
      <c r="A92" s="39" t="s">
        <v>67</v>
      </c>
      <c r="B92" s="36">
        <v>59</v>
      </c>
      <c r="C92" s="37">
        <v>35</v>
      </c>
      <c r="D92" s="38">
        <v>0.593220338983051</v>
      </c>
      <c r="E92" s="38">
        <v>1.66666666666667</v>
      </c>
      <c r="F92"/>
    </row>
    <row r="93" spans="1:6">
      <c r="A93" s="39" t="s">
        <v>344</v>
      </c>
      <c r="B93" s="36"/>
      <c r="C93" s="37">
        <v>8</v>
      </c>
      <c r="D93" s="38"/>
      <c r="E93" s="38">
        <v>8</v>
      </c>
      <c r="F93"/>
    </row>
    <row r="94" spans="1:6">
      <c r="A94" s="39" t="s">
        <v>68</v>
      </c>
      <c r="B94" s="36">
        <v>60</v>
      </c>
      <c r="C94" s="37">
        <v>183</v>
      </c>
      <c r="D94" s="38">
        <v>3.05</v>
      </c>
      <c r="E94" s="38">
        <v>1.27083333333333</v>
      </c>
      <c r="F94"/>
    </row>
    <row r="95" spans="1:6">
      <c r="A95" s="33" t="s">
        <v>70</v>
      </c>
      <c r="B95" s="34">
        <f>B96+B99+B105+B109</f>
        <v>50811</v>
      </c>
      <c r="C95" s="41">
        <v>73303</v>
      </c>
      <c r="D95" s="35">
        <v>1.44266005392533</v>
      </c>
      <c r="E95" s="35">
        <v>1.38493075629617</v>
      </c>
      <c r="F95"/>
    </row>
    <row r="96" spans="1:6">
      <c r="A96" s="33" t="s">
        <v>71</v>
      </c>
      <c r="B96" s="36">
        <f>SUM(B97:B97)</f>
        <v>1182</v>
      </c>
      <c r="C96" s="37">
        <v>3935</v>
      </c>
      <c r="D96" s="38">
        <v>3.32910321489002</v>
      </c>
      <c r="E96" s="38">
        <v>1.51229823212913</v>
      </c>
      <c r="F96"/>
    </row>
    <row r="97" spans="1:6">
      <c r="A97" s="39" t="s">
        <v>8</v>
      </c>
      <c r="B97" s="36">
        <v>1182</v>
      </c>
      <c r="C97" s="37">
        <v>2983</v>
      </c>
      <c r="D97" s="38">
        <v>2.52368866328257</v>
      </c>
      <c r="E97" s="38">
        <v>1.14642582628747</v>
      </c>
      <c r="F97"/>
    </row>
    <row r="98" spans="1:6">
      <c r="A98" s="39" t="s">
        <v>345</v>
      </c>
      <c r="B98" s="36"/>
      <c r="C98" s="37">
        <v>952</v>
      </c>
      <c r="D98" s="38"/>
      <c r="E98" s="38"/>
      <c r="F98"/>
    </row>
    <row r="99" spans="1:6">
      <c r="A99" s="33" t="s">
        <v>72</v>
      </c>
      <c r="B99" s="36">
        <f>SUM(B100:B104)</f>
        <v>48455</v>
      </c>
      <c r="C99" s="37">
        <v>67850</v>
      </c>
      <c r="D99" s="38">
        <v>1.40026829016613</v>
      </c>
      <c r="E99" s="38">
        <v>1.37481763656995</v>
      </c>
      <c r="F99"/>
    </row>
    <row r="100" spans="1:6">
      <c r="A100" s="39" t="s">
        <v>73</v>
      </c>
      <c r="B100" s="36">
        <v>3596</v>
      </c>
      <c r="C100" s="37">
        <v>6288</v>
      </c>
      <c r="D100" s="38">
        <v>1.74860956618465</v>
      </c>
      <c r="E100" s="38">
        <v>1.24146100691017</v>
      </c>
      <c r="F100"/>
    </row>
    <row r="101" spans="1:6">
      <c r="A101" s="39" t="s">
        <v>74</v>
      </c>
      <c r="B101" s="36">
        <v>21508</v>
      </c>
      <c r="C101" s="37">
        <v>26799</v>
      </c>
      <c r="D101" s="38">
        <v>1.24600148781849</v>
      </c>
      <c r="E101" s="38">
        <v>1.38768641259321</v>
      </c>
      <c r="F101"/>
    </row>
    <row r="102" spans="1:6">
      <c r="A102" s="39" t="s">
        <v>75</v>
      </c>
      <c r="B102" s="36">
        <v>3836</v>
      </c>
      <c r="C102" s="37">
        <v>4096</v>
      </c>
      <c r="D102" s="38">
        <v>1.06777893639208</v>
      </c>
      <c r="E102" s="38">
        <v>1.18896952104499</v>
      </c>
      <c r="F102"/>
    </row>
    <row r="103" spans="1:6">
      <c r="A103" s="39" t="s">
        <v>76</v>
      </c>
      <c r="B103" s="36">
        <v>3592</v>
      </c>
      <c r="C103" s="37">
        <v>5867</v>
      </c>
      <c r="D103" s="38">
        <v>1.63335189309577</v>
      </c>
      <c r="E103" s="38">
        <v>1.84845620667927</v>
      </c>
      <c r="F103"/>
    </row>
    <row r="104" spans="1:6">
      <c r="A104" s="39" t="s">
        <v>77</v>
      </c>
      <c r="B104" s="36">
        <v>15923</v>
      </c>
      <c r="C104" s="37">
        <v>24800</v>
      </c>
      <c r="D104" s="38">
        <v>1.55749544683791</v>
      </c>
      <c r="E104" s="38">
        <v>1.3510568751362</v>
      </c>
      <c r="F104"/>
    </row>
    <row r="105" spans="1:6">
      <c r="A105" s="33" t="s">
        <v>78</v>
      </c>
      <c r="B105" s="36">
        <f>SUM(B106:B108)</f>
        <v>1004</v>
      </c>
      <c r="C105" s="37">
        <v>1226</v>
      </c>
      <c r="D105" s="38">
        <v>1.22111553784861</v>
      </c>
      <c r="E105" s="38">
        <v>1.4647550776583</v>
      </c>
      <c r="F105"/>
    </row>
    <row r="106" spans="1:6">
      <c r="A106" s="40" t="s">
        <v>346</v>
      </c>
      <c r="B106" s="36">
        <v>300</v>
      </c>
      <c r="C106" s="37">
        <v>286</v>
      </c>
      <c r="D106" s="38">
        <v>0.953333333333333</v>
      </c>
      <c r="E106" s="38">
        <v>2.75</v>
      </c>
      <c r="F106"/>
    </row>
    <row r="107" spans="1:6">
      <c r="A107" s="39" t="s">
        <v>80</v>
      </c>
      <c r="B107" s="36">
        <v>563</v>
      </c>
      <c r="C107" s="37">
        <v>760</v>
      </c>
      <c r="D107" s="38">
        <v>1.34991119005329</v>
      </c>
      <c r="E107" s="38">
        <v>1.33802816901408</v>
      </c>
      <c r="F107"/>
    </row>
    <row r="108" spans="1:6">
      <c r="A108" s="39" t="s">
        <v>81</v>
      </c>
      <c r="B108" s="36">
        <v>141</v>
      </c>
      <c r="C108" s="37">
        <v>180</v>
      </c>
      <c r="D108" s="38">
        <v>1.27659574468085</v>
      </c>
      <c r="E108" s="38">
        <v>1.5929203539823</v>
      </c>
      <c r="F108"/>
    </row>
    <row r="109" spans="1:6">
      <c r="A109" s="33" t="s">
        <v>83</v>
      </c>
      <c r="B109" s="36">
        <f>SUM(B110)</f>
        <v>170</v>
      </c>
      <c r="C109" s="37">
        <v>178</v>
      </c>
      <c r="D109" s="38">
        <v>1.04705882352941</v>
      </c>
      <c r="E109" s="38">
        <v>1.28985507246377</v>
      </c>
      <c r="F109"/>
    </row>
    <row r="110" spans="1:6">
      <c r="A110" s="39" t="s">
        <v>84</v>
      </c>
      <c r="B110" s="36">
        <v>170</v>
      </c>
      <c r="C110" s="37">
        <v>178</v>
      </c>
      <c r="D110" s="38">
        <v>1.04705882352941</v>
      </c>
      <c r="E110" s="38">
        <v>1.28985507246377</v>
      </c>
      <c r="F110"/>
    </row>
    <row r="111" spans="1:6">
      <c r="A111" s="42" t="s">
        <v>347</v>
      </c>
      <c r="B111" s="36"/>
      <c r="C111" s="37">
        <v>114</v>
      </c>
      <c r="D111" s="38"/>
      <c r="E111" s="38"/>
      <c r="F111"/>
    </row>
    <row r="112" spans="1:6">
      <c r="A112" s="43" t="s">
        <v>348</v>
      </c>
      <c r="B112" s="36"/>
      <c r="C112" s="37">
        <v>74</v>
      </c>
      <c r="D112" s="38"/>
      <c r="E112" s="38"/>
      <c r="F112"/>
    </row>
    <row r="113" spans="1:6">
      <c r="A113" s="43" t="s">
        <v>349</v>
      </c>
      <c r="B113" s="36"/>
      <c r="C113" s="37">
        <v>40</v>
      </c>
      <c r="D113" s="38"/>
      <c r="E113" s="38"/>
      <c r="F113"/>
    </row>
    <row r="114" spans="1:6">
      <c r="A114" s="33" t="s">
        <v>85</v>
      </c>
      <c r="B114" s="34">
        <f>B115+B119</f>
        <v>426</v>
      </c>
      <c r="C114" s="41">
        <v>436</v>
      </c>
      <c r="D114" s="35">
        <v>1.02347417840376</v>
      </c>
      <c r="E114" s="35">
        <v>0.943722943722944</v>
      </c>
      <c r="F114"/>
    </row>
    <row r="115" spans="1:6">
      <c r="A115" s="33" t="s">
        <v>86</v>
      </c>
      <c r="B115" s="36">
        <f>SUM(B116:B116)</f>
        <v>217</v>
      </c>
      <c r="C115" s="37">
        <v>184</v>
      </c>
      <c r="D115" s="38">
        <v>0.847926267281106</v>
      </c>
      <c r="E115" s="38">
        <v>0.825112107623318</v>
      </c>
      <c r="F115"/>
    </row>
    <row r="116" spans="1:6">
      <c r="A116" s="39" t="s">
        <v>8</v>
      </c>
      <c r="B116" s="36">
        <v>217</v>
      </c>
      <c r="C116" s="37">
        <v>184</v>
      </c>
      <c r="D116" s="38">
        <v>0.847926267281106</v>
      </c>
      <c r="E116" s="38">
        <v>0.825112107623318</v>
      </c>
      <c r="F116"/>
    </row>
    <row r="117" spans="1:6">
      <c r="A117" s="44" t="s">
        <v>87</v>
      </c>
      <c r="B117" s="36"/>
      <c r="C117" s="37">
        <v>25</v>
      </c>
      <c r="D117" s="38"/>
      <c r="E117" s="38">
        <v>0.625</v>
      </c>
      <c r="F117"/>
    </row>
    <row r="118" spans="1:6">
      <c r="A118" s="40" t="s">
        <v>88</v>
      </c>
      <c r="B118" s="36"/>
      <c r="C118" s="37">
        <v>25</v>
      </c>
      <c r="D118" s="38"/>
      <c r="E118" s="38">
        <v>0.625</v>
      </c>
      <c r="F118"/>
    </row>
    <row r="119" spans="1:6">
      <c r="A119" s="33" t="s">
        <v>89</v>
      </c>
      <c r="B119" s="39">
        <f>SUM(B120:B120)</f>
        <v>209</v>
      </c>
      <c r="C119" s="37">
        <v>225</v>
      </c>
      <c r="D119" s="38">
        <v>1.07655502392344</v>
      </c>
      <c r="E119" s="38">
        <v>1.13065326633166</v>
      </c>
      <c r="F119"/>
    </row>
    <row r="120" spans="1:6">
      <c r="A120" s="39" t="s">
        <v>90</v>
      </c>
      <c r="B120" s="36">
        <v>209</v>
      </c>
      <c r="C120" s="37">
        <v>210</v>
      </c>
      <c r="D120" s="38">
        <v>1.00478468899522</v>
      </c>
      <c r="E120" s="38">
        <v>1.1864406779661</v>
      </c>
      <c r="F120"/>
    </row>
    <row r="121" spans="1:6">
      <c r="A121" s="40" t="s">
        <v>91</v>
      </c>
      <c r="B121" s="36"/>
      <c r="C121" s="37">
        <v>15</v>
      </c>
      <c r="D121" s="38"/>
      <c r="E121" s="38">
        <v>0.681818181818182</v>
      </c>
      <c r="F121"/>
    </row>
    <row r="122" spans="1:6">
      <c r="A122" s="42" t="s">
        <v>350</v>
      </c>
      <c r="B122" s="36"/>
      <c r="C122" s="37">
        <v>2</v>
      </c>
      <c r="D122" s="38"/>
      <c r="E122" s="38"/>
      <c r="F122"/>
    </row>
    <row r="123" spans="1:6">
      <c r="A123" s="43" t="s">
        <v>351</v>
      </c>
      <c r="B123" s="36"/>
      <c r="C123" s="37">
        <v>2</v>
      </c>
      <c r="D123" s="38"/>
      <c r="E123" s="38"/>
      <c r="F123"/>
    </row>
    <row r="124" spans="1:6">
      <c r="A124" s="33" t="s">
        <v>92</v>
      </c>
      <c r="B124" s="34">
        <f>B125+B131+B135+B137+B140</f>
        <v>5269</v>
      </c>
      <c r="C124" s="41">
        <v>7941</v>
      </c>
      <c r="D124" s="35">
        <v>1.50711710001898</v>
      </c>
      <c r="E124" s="35">
        <v>2.08589440504334</v>
      </c>
      <c r="F124"/>
    </row>
    <row r="125" spans="1:6">
      <c r="A125" s="33" t="s">
        <v>352</v>
      </c>
      <c r="B125" s="36">
        <f>SUM(B126:B130)</f>
        <v>4213</v>
      </c>
      <c r="C125" s="37">
        <v>6524</v>
      </c>
      <c r="D125" s="38">
        <v>1.54854023261334</v>
      </c>
      <c r="E125" s="38">
        <v>2.36120159247195</v>
      </c>
      <c r="F125"/>
    </row>
    <row r="126" spans="1:6">
      <c r="A126" s="39" t="s">
        <v>8</v>
      </c>
      <c r="B126" s="36">
        <v>1963</v>
      </c>
      <c r="C126" s="37">
        <v>3058</v>
      </c>
      <c r="D126" s="38">
        <v>1.55781966377993</v>
      </c>
      <c r="E126" s="38">
        <v>1.32152117545376</v>
      </c>
      <c r="F126"/>
    </row>
    <row r="127" spans="1:6">
      <c r="A127" s="39" t="s">
        <v>94</v>
      </c>
      <c r="B127" s="36">
        <v>49</v>
      </c>
      <c r="C127" s="37">
        <v>51</v>
      </c>
      <c r="D127" s="38">
        <v>1.04081632653061</v>
      </c>
      <c r="E127" s="38">
        <v>1.0625</v>
      </c>
      <c r="F127"/>
    </row>
    <row r="128" spans="1:6">
      <c r="A128" s="40" t="s">
        <v>353</v>
      </c>
      <c r="B128" s="36"/>
      <c r="C128" s="37">
        <v>21</v>
      </c>
      <c r="D128" s="38"/>
      <c r="E128" s="38">
        <v>1.90909090909091</v>
      </c>
      <c r="F128"/>
    </row>
    <row r="129" spans="1:6">
      <c r="A129" s="39" t="s">
        <v>96</v>
      </c>
      <c r="B129" s="36"/>
      <c r="C129" s="37">
        <v>33</v>
      </c>
      <c r="D129" s="38"/>
      <c r="E129" s="38">
        <v>0.916666666666667</v>
      </c>
      <c r="F129"/>
    </row>
    <row r="130" spans="1:6">
      <c r="A130" s="39" t="s">
        <v>99</v>
      </c>
      <c r="B130" s="36">
        <v>2201</v>
      </c>
      <c r="C130" s="37">
        <v>3361</v>
      </c>
      <c r="D130" s="38">
        <v>1.52703316674239</v>
      </c>
      <c r="E130" s="38">
        <v>9.79883381924198</v>
      </c>
      <c r="F130"/>
    </row>
    <row r="131" spans="1:6">
      <c r="A131" s="33" t="s">
        <v>100</v>
      </c>
      <c r="B131" s="36">
        <f>SUM(B132:B133)</f>
        <v>147</v>
      </c>
      <c r="C131" s="37">
        <v>543</v>
      </c>
      <c r="D131" s="38">
        <v>3.69387755102041</v>
      </c>
      <c r="E131" s="38">
        <v>3.03351955307263</v>
      </c>
      <c r="F131"/>
    </row>
    <row r="132" spans="1:6">
      <c r="A132" s="40" t="s">
        <v>354</v>
      </c>
      <c r="B132" s="36">
        <v>67</v>
      </c>
      <c r="C132" s="37">
        <v>98</v>
      </c>
      <c r="D132" s="38">
        <v>1.46268656716418</v>
      </c>
      <c r="E132" s="38">
        <v>0.98989898989899</v>
      </c>
      <c r="F132"/>
    </row>
    <row r="133" spans="1:6">
      <c r="A133" s="39" t="s">
        <v>102</v>
      </c>
      <c r="B133" s="36">
        <v>80</v>
      </c>
      <c r="C133" s="37">
        <v>73</v>
      </c>
      <c r="D133" s="38">
        <v>0.9125</v>
      </c>
      <c r="E133" s="38">
        <v>0.9125</v>
      </c>
      <c r="F133"/>
    </row>
    <row r="134" spans="1:6">
      <c r="A134" s="40" t="s">
        <v>355</v>
      </c>
      <c r="B134" s="39"/>
      <c r="C134" s="37">
        <v>372</v>
      </c>
      <c r="D134" s="38"/>
      <c r="E134" s="38">
        <v>5.47058823529412</v>
      </c>
      <c r="F134"/>
    </row>
    <row r="135" spans="1:6">
      <c r="A135" s="33" t="s">
        <v>104</v>
      </c>
      <c r="B135" s="36">
        <f>SUM(B136:B136)</f>
        <v>268</v>
      </c>
      <c r="C135" s="37">
        <v>311</v>
      </c>
      <c r="D135" s="38">
        <v>1.16044776119403</v>
      </c>
      <c r="E135" s="38">
        <v>2.1448275862069</v>
      </c>
      <c r="F135"/>
    </row>
    <row r="136" spans="1:6">
      <c r="A136" s="39" t="s">
        <v>8</v>
      </c>
      <c r="B136" s="36">
        <v>268</v>
      </c>
      <c r="C136" s="37">
        <v>311</v>
      </c>
      <c r="D136" s="38">
        <v>1.16044776119403</v>
      </c>
      <c r="E136" s="38">
        <v>2.1448275862069</v>
      </c>
      <c r="F136"/>
    </row>
    <row r="137" spans="1:6">
      <c r="A137" s="44" t="s">
        <v>105</v>
      </c>
      <c r="B137" s="36">
        <f>SUM(B138:B139)</f>
        <v>641</v>
      </c>
      <c r="C137" s="37">
        <v>194</v>
      </c>
      <c r="D137" s="38">
        <v>0.302652106084243</v>
      </c>
      <c r="E137" s="38">
        <v>1.94</v>
      </c>
      <c r="F137"/>
    </row>
    <row r="138" spans="1:6">
      <c r="A138" s="40" t="s">
        <v>356</v>
      </c>
      <c r="B138" s="36"/>
      <c r="C138" s="37">
        <v>10</v>
      </c>
      <c r="D138" s="38"/>
      <c r="E138" s="38">
        <v>2</v>
      </c>
      <c r="F138"/>
    </row>
    <row r="139" spans="1:6">
      <c r="A139" s="40" t="s">
        <v>107</v>
      </c>
      <c r="B139" s="36">
        <v>641</v>
      </c>
      <c r="C139" s="37">
        <v>184</v>
      </c>
      <c r="D139" s="38">
        <v>0.287051482059282</v>
      </c>
      <c r="E139" s="38">
        <v>1.93684210526316</v>
      </c>
      <c r="F139"/>
    </row>
    <row r="140" spans="1:6">
      <c r="A140" s="33" t="s">
        <v>108</v>
      </c>
      <c r="B140" s="36">
        <f>SUM(B142)</f>
        <v>0</v>
      </c>
      <c r="C140" s="37">
        <v>369</v>
      </c>
      <c r="D140" s="38"/>
      <c r="E140" s="38">
        <v>0.668478260869565</v>
      </c>
      <c r="F140"/>
    </row>
    <row r="141" spans="1:6">
      <c r="A141" s="40" t="s">
        <v>109</v>
      </c>
      <c r="B141" s="36"/>
      <c r="C141" s="37">
        <v>30</v>
      </c>
      <c r="D141" s="38"/>
      <c r="E141" s="38">
        <v>0.260869565217391</v>
      </c>
      <c r="F141"/>
    </row>
    <row r="142" spans="1:6">
      <c r="A142" s="39" t="s">
        <v>110</v>
      </c>
      <c r="B142" s="36">
        <v>0</v>
      </c>
      <c r="C142" s="37">
        <v>339</v>
      </c>
      <c r="D142" s="38"/>
      <c r="E142" s="38">
        <v>0.775743707093821</v>
      </c>
      <c r="F142"/>
    </row>
    <row r="143" spans="1:6">
      <c r="A143" s="33" t="s">
        <v>111</v>
      </c>
      <c r="B143" s="34">
        <f>B144+B147+B150+B159+B163+B166+B171+B173+B177+B180</f>
        <v>39598</v>
      </c>
      <c r="C143" s="41">
        <v>66965</v>
      </c>
      <c r="D143" s="35">
        <v>1.69112076367493</v>
      </c>
      <c r="E143" s="35">
        <v>1.17653776551821</v>
      </c>
      <c r="F143"/>
    </row>
    <row r="144" spans="1:6">
      <c r="A144" s="33" t="s">
        <v>112</v>
      </c>
      <c r="B144" s="36">
        <f>SUM(B145:B145)</f>
        <v>905</v>
      </c>
      <c r="C144" s="37">
        <v>1630</v>
      </c>
      <c r="D144" s="38">
        <v>1.80110497237569</v>
      </c>
      <c r="E144" s="38">
        <v>1.29467831612391</v>
      </c>
      <c r="F144"/>
    </row>
    <row r="145" spans="1:6">
      <c r="A145" s="39" t="s">
        <v>8</v>
      </c>
      <c r="B145" s="36">
        <v>905</v>
      </c>
      <c r="C145" s="37">
        <v>1626</v>
      </c>
      <c r="D145" s="38">
        <v>1.79668508287293</v>
      </c>
      <c r="E145" s="38">
        <v>1.29150119142176</v>
      </c>
      <c r="F145"/>
    </row>
    <row r="146" spans="1:6">
      <c r="A146" s="39" t="s">
        <v>357</v>
      </c>
      <c r="B146" s="36"/>
      <c r="C146" s="37">
        <v>4</v>
      </c>
      <c r="D146" s="38"/>
      <c r="E146" s="38"/>
      <c r="F146"/>
    </row>
    <row r="147" spans="1:6">
      <c r="A147" s="33" t="s">
        <v>113</v>
      </c>
      <c r="B147" s="36">
        <f>SUM(B148:B149)</f>
        <v>942</v>
      </c>
      <c r="C147" s="37">
        <v>1084</v>
      </c>
      <c r="D147" s="38">
        <v>1.15074309978769</v>
      </c>
      <c r="E147" s="38">
        <v>1.02846299810247</v>
      </c>
      <c r="F147"/>
    </row>
    <row r="148" spans="1:6">
      <c r="A148" s="39" t="s">
        <v>8</v>
      </c>
      <c r="B148" s="36">
        <v>932</v>
      </c>
      <c r="C148" s="37">
        <v>1049</v>
      </c>
      <c r="D148" s="38">
        <v>1.1255364806867</v>
      </c>
      <c r="E148" s="38">
        <v>1.01647286821705</v>
      </c>
      <c r="F148"/>
    </row>
    <row r="149" spans="1:6">
      <c r="A149" s="40" t="s">
        <v>114</v>
      </c>
      <c r="B149" s="36">
        <v>10</v>
      </c>
      <c r="C149" s="37">
        <v>35</v>
      </c>
      <c r="D149" s="38">
        <v>3.5</v>
      </c>
      <c r="E149" s="38">
        <v>1.59090909090909</v>
      </c>
      <c r="F149"/>
    </row>
    <row r="150" spans="1:6">
      <c r="A150" s="33" t="s">
        <v>115</v>
      </c>
      <c r="B150" s="36">
        <f>SUM(B151:B154)</f>
        <v>12862</v>
      </c>
      <c r="C150" s="37">
        <v>11541</v>
      </c>
      <c r="D150" s="38">
        <v>0.897294355465713</v>
      </c>
      <c r="E150" s="38">
        <v>0.815906680805939</v>
      </c>
      <c r="F150"/>
    </row>
    <row r="151" spans="1:6">
      <c r="A151" s="39" t="s">
        <v>358</v>
      </c>
      <c r="B151" s="36">
        <v>1576</v>
      </c>
      <c r="C151" s="37">
        <v>563</v>
      </c>
      <c r="D151" s="38">
        <v>0.357233502538071</v>
      </c>
      <c r="E151" s="38">
        <v>0.191757493188011</v>
      </c>
      <c r="F151"/>
    </row>
    <row r="152" spans="1:6">
      <c r="A152" s="40" t="s">
        <v>117</v>
      </c>
      <c r="B152" s="36"/>
      <c r="C152" s="37">
        <v>22</v>
      </c>
      <c r="D152" s="38"/>
      <c r="E152" s="38">
        <v>0.0349206349206349</v>
      </c>
      <c r="F152"/>
    </row>
    <row r="153" spans="1:6">
      <c r="A153" s="40" t="s">
        <v>119</v>
      </c>
      <c r="B153" s="36">
        <v>10677</v>
      </c>
      <c r="C153" s="37">
        <v>10201</v>
      </c>
      <c r="D153" s="38">
        <v>0.955418188629765</v>
      </c>
      <c r="E153" s="38">
        <v>1.03975129956172</v>
      </c>
      <c r="F153"/>
    </row>
    <row r="154" spans="1:6">
      <c r="A154" s="39" t="s">
        <v>120</v>
      </c>
      <c r="B154" s="36">
        <v>609</v>
      </c>
      <c r="C154" s="37">
        <v>755</v>
      </c>
      <c r="D154" s="38">
        <v>1.23973727422003</v>
      </c>
      <c r="E154" s="38">
        <v>1.23973727422003</v>
      </c>
      <c r="F154"/>
    </row>
    <row r="155" spans="1:6">
      <c r="A155" s="33" t="s">
        <v>121</v>
      </c>
      <c r="B155" s="36">
        <f>SUM(B158)</f>
        <v>0</v>
      </c>
      <c r="C155" s="37">
        <v>5383</v>
      </c>
      <c r="D155" s="38"/>
      <c r="E155" s="38">
        <v>1.97107286708166</v>
      </c>
      <c r="F155"/>
    </row>
    <row r="156" spans="1:6">
      <c r="A156" s="40" t="s">
        <v>122</v>
      </c>
      <c r="B156" s="36"/>
      <c r="C156" s="37">
        <v>1292</v>
      </c>
      <c r="D156" s="38"/>
      <c r="E156" s="38">
        <v>3.30434782608696</v>
      </c>
      <c r="F156"/>
    </row>
    <row r="157" spans="1:6">
      <c r="A157" s="40" t="s">
        <v>123</v>
      </c>
      <c r="B157" s="36"/>
      <c r="C157" s="37">
        <v>56</v>
      </c>
      <c r="D157" s="38"/>
      <c r="E157" s="38">
        <v>3.11111111111111</v>
      </c>
      <c r="F157"/>
    </row>
    <row r="158" spans="1:6">
      <c r="A158" s="39" t="s">
        <v>124</v>
      </c>
      <c r="B158" s="36">
        <v>0</v>
      </c>
      <c r="C158" s="37">
        <v>4035</v>
      </c>
      <c r="D158" s="38"/>
      <c r="E158" s="38">
        <v>1.73772609819121</v>
      </c>
      <c r="F158"/>
    </row>
    <row r="159" spans="1:6">
      <c r="A159" s="33" t="s">
        <v>125</v>
      </c>
      <c r="B159" s="36">
        <f>SUM(B161:B162)</f>
        <v>421</v>
      </c>
      <c r="C159" s="37">
        <v>1328</v>
      </c>
      <c r="D159" s="38">
        <v>3.15439429928741</v>
      </c>
      <c r="E159" s="38">
        <v>2.93156732891832</v>
      </c>
      <c r="F159"/>
    </row>
    <row r="160" spans="1:6">
      <c r="A160" s="40" t="s">
        <v>126</v>
      </c>
      <c r="B160" s="36"/>
      <c r="C160" s="37">
        <v>862</v>
      </c>
      <c r="D160" s="38"/>
      <c r="E160" s="38">
        <v>10.0232558139535</v>
      </c>
      <c r="F160"/>
    </row>
    <row r="161" spans="1:6">
      <c r="A161" s="39" t="s">
        <v>127</v>
      </c>
      <c r="B161" s="39">
        <v>6</v>
      </c>
      <c r="C161" s="37"/>
      <c r="D161" s="38">
        <v>0</v>
      </c>
      <c r="E161" s="38"/>
      <c r="F161"/>
    </row>
    <row r="162" spans="1:6">
      <c r="A162" s="39" t="s">
        <v>128</v>
      </c>
      <c r="B162" s="36">
        <v>415</v>
      </c>
      <c r="C162" s="37">
        <v>466</v>
      </c>
      <c r="D162" s="38">
        <v>1.12289156626506</v>
      </c>
      <c r="E162" s="38">
        <v>1.28729281767956</v>
      </c>
      <c r="F162"/>
    </row>
    <row r="163" spans="1:6">
      <c r="A163" s="33" t="s">
        <v>129</v>
      </c>
      <c r="B163" s="36">
        <f>SUM(B164:B165)</f>
        <v>28</v>
      </c>
      <c r="C163" s="37">
        <v>62</v>
      </c>
      <c r="D163" s="38">
        <v>2.21428571428571</v>
      </c>
      <c r="E163" s="38">
        <v>0.563636363636364</v>
      </c>
      <c r="F163"/>
    </row>
    <row r="164" spans="1:6">
      <c r="A164" s="39" t="s">
        <v>130</v>
      </c>
      <c r="B164" s="36">
        <v>28</v>
      </c>
      <c r="C164" s="37">
        <v>54</v>
      </c>
      <c r="D164" s="38">
        <v>1.92857142857143</v>
      </c>
      <c r="E164" s="38">
        <v>0.514285714285714</v>
      </c>
      <c r="F164"/>
    </row>
    <row r="165" spans="1:6">
      <c r="A165" s="39" t="s">
        <v>131</v>
      </c>
      <c r="B165" s="39">
        <v>0</v>
      </c>
      <c r="C165" s="37">
        <v>8</v>
      </c>
      <c r="D165" s="38"/>
      <c r="E165" s="38">
        <v>1.6</v>
      </c>
      <c r="F165"/>
    </row>
    <row r="166" spans="1:6">
      <c r="A166" s="33" t="s">
        <v>134</v>
      </c>
      <c r="B166" s="36">
        <f>SUM(B167:B170)</f>
        <v>468</v>
      </c>
      <c r="C166" s="37">
        <v>683</v>
      </c>
      <c r="D166" s="38">
        <v>1.45940170940171</v>
      </c>
      <c r="E166" s="38">
        <v>1.45010615711253</v>
      </c>
      <c r="F166"/>
    </row>
    <row r="167" spans="1:6">
      <c r="A167" s="39" t="s">
        <v>8</v>
      </c>
      <c r="B167" s="36">
        <v>384</v>
      </c>
      <c r="C167" s="37">
        <v>427</v>
      </c>
      <c r="D167" s="38">
        <v>1.11197916666667</v>
      </c>
      <c r="E167" s="38">
        <v>1.19943820224719</v>
      </c>
      <c r="F167"/>
    </row>
    <row r="168" spans="1:6">
      <c r="A168" s="40" t="s">
        <v>359</v>
      </c>
      <c r="B168" s="36">
        <v>60</v>
      </c>
      <c r="C168" s="37">
        <v>146</v>
      </c>
      <c r="D168" s="38">
        <v>2.43333333333333</v>
      </c>
      <c r="E168" s="38">
        <v>2.65454545454545</v>
      </c>
      <c r="F168"/>
    </row>
    <row r="169" spans="1:6">
      <c r="A169" s="39" t="s">
        <v>136</v>
      </c>
      <c r="B169" s="36">
        <v>0</v>
      </c>
      <c r="C169" s="37">
        <v>41</v>
      </c>
      <c r="D169" s="38"/>
      <c r="E169" s="38">
        <v>2.92857142857143</v>
      </c>
      <c r="F169"/>
    </row>
    <row r="170" spans="1:6">
      <c r="A170" s="39" t="s">
        <v>137</v>
      </c>
      <c r="B170" s="36">
        <v>24</v>
      </c>
      <c r="C170" s="37">
        <v>69</v>
      </c>
      <c r="D170" s="38">
        <v>2.875</v>
      </c>
      <c r="E170" s="38">
        <v>1.5</v>
      </c>
      <c r="F170"/>
    </row>
    <row r="171" spans="1:6">
      <c r="A171" s="33" t="s">
        <v>139</v>
      </c>
      <c r="B171" s="36">
        <f>SUM(B172)</f>
        <v>18245</v>
      </c>
      <c r="C171" s="37">
        <v>37935</v>
      </c>
      <c r="D171" s="38">
        <v>2.07919978076185</v>
      </c>
      <c r="E171" s="38">
        <v>1.31897361009701</v>
      </c>
      <c r="F171"/>
    </row>
    <row r="172" spans="1:6">
      <c r="A172" s="39" t="s">
        <v>140</v>
      </c>
      <c r="B172" s="36">
        <v>18245</v>
      </c>
      <c r="C172" s="37">
        <v>37935</v>
      </c>
      <c r="D172" s="38">
        <v>2.07919978076185</v>
      </c>
      <c r="E172" s="38">
        <v>1.31897361009701</v>
      </c>
      <c r="F172"/>
    </row>
    <row r="173" spans="1:6">
      <c r="A173" s="33" t="s">
        <v>141</v>
      </c>
      <c r="B173" s="36">
        <f>SUM(B174:B176)</f>
        <v>5100</v>
      </c>
      <c r="C173" s="37">
        <v>6710</v>
      </c>
      <c r="D173" s="38">
        <v>1.3156862745098</v>
      </c>
      <c r="E173" s="38">
        <v>0.920691547749726</v>
      </c>
      <c r="F173"/>
    </row>
    <row r="174" spans="1:6">
      <c r="A174" s="39" t="s">
        <v>142</v>
      </c>
      <c r="B174" s="36">
        <v>100</v>
      </c>
      <c r="C174" s="37">
        <v>100</v>
      </c>
      <c r="D174" s="38">
        <v>1</v>
      </c>
      <c r="E174" s="38">
        <v>1</v>
      </c>
      <c r="F174"/>
    </row>
    <row r="175" spans="1:6">
      <c r="A175" s="39" t="s">
        <v>143</v>
      </c>
      <c r="B175" s="36">
        <v>4987</v>
      </c>
      <c r="C175" s="37">
        <v>6597</v>
      </c>
      <c r="D175" s="38">
        <v>1.32283938239423</v>
      </c>
      <c r="E175" s="38">
        <v>0.919570671870644</v>
      </c>
      <c r="F175"/>
    </row>
    <row r="176" spans="1:6">
      <c r="A176" s="39" t="s">
        <v>144</v>
      </c>
      <c r="B176" s="36">
        <v>13</v>
      </c>
      <c r="C176" s="37">
        <v>13</v>
      </c>
      <c r="D176" s="38">
        <v>1</v>
      </c>
      <c r="E176" s="38">
        <v>0.928571428571429</v>
      </c>
      <c r="F176"/>
    </row>
    <row r="177" spans="1:6">
      <c r="A177" s="33" t="s">
        <v>145</v>
      </c>
      <c r="B177" s="36">
        <f>SUM(B178:B179)</f>
        <v>195</v>
      </c>
      <c r="C177" s="37">
        <v>46</v>
      </c>
      <c r="D177" s="38">
        <v>0.235897435897436</v>
      </c>
      <c r="E177" s="38">
        <v>0.235897435897436</v>
      </c>
      <c r="F177"/>
    </row>
    <row r="178" spans="1:6">
      <c r="A178" s="39" t="s">
        <v>146</v>
      </c>
      <c r="B178" s="36">
        <v>46</v>
      </c>
      <c r="C178" s="37">
        <v>46</v>
      </c>
      <c r="D178" s="38">
        <v>1</v>
      </c>
      <c r="E178" s="38">
        <v>1</v>
      </c>
      <c r="F178"/>
    </row>
    <row r="179" spans="1:6">
      <c r="A179" s="39" t="s">
        <v>147</v>
      </c>
      <c r="B179" s="36">
        <v>149</v>
      </c>
      <c r="C179" s="37"/>
      <c r="D179" s="38">
        <v>0</v>
      </c>
      <c r="E179" s="38"/>
      <c r="F179"/>
    </row>
    <row r="180" spans="1:6">
      <c r="A180" s="33" t="s">
        <v>148</v>
      </c>
      <c r="B180" s="36">
        <f>SUM(B181)</f>
        <v>432</v>
      </c>
      <c r="C180" s="37">
        <v>563</v>
      </c>
      <c r="D180" s="38">
        <v>1.30324074074074</v>
      </c>
      <c r="E180" s="38">
        <v>1.90202702702703</v>
      </c>
      <c r="F180"/>
    </row>
    <row r="181" spans="1:6">
      <c r="A181" s="39" t="s">
        <v>8</v>
      </c>
      <c r="B181" s="36">
        <v>432</v>
      </c>
      <c r="C181" s="37">
        <v>563</v>
      </c>
      <c r="D181" s="38">
        <v>1.30324074074074</v>
      </c>
      <c r="E181" s="38">
        <v>1.90202702702703</v>
      </c>
      <c r="F181"/>
    </row>
    <row r="182" spans="1:6">
      <c r="A182" s="33" t="s">
        <v>149</v>
      </c>
      <c r="B182" s="34">
        <f>B183+B186+B189+B191+B196+B199+B201+B204+B206+B208+B211</f>
        <v>16956</v>
      </c>
      <c r="C182" s="41">
        <v>24898</v>
      </c>
      <c r="D182" s="35">
        <v>1.46838877093654</v>
      </c>
      <c r="E182" s="35">
        <v>0.843371045322133</v>
      </c>
      <c r="F182"/>
    </row>
    <row r="183" spans="1:6">
      <c r="A183" s="33" t="s">
        <v>150</v>
      </c>
      <c r="B183" s="36">
        <f>SUM(B184:B185)</f>
        <v>6992</v>
      </c>
      <c r="C183" s="37">
        <v>8705</v>
      </c>
      <c r="D183" s="38">
        <v>1.2449942791762</v>
      </c>
      <c r="E183" s="38">
        <v>1.25867553499132</v>
      </c>
      <c r="F183"/>
    </row>
    <row r="184" spans="1:6">
      <c r="A184" s="39" t="s">
        <v>8</v>
      </c>
      <c r="B184" s="36">
        <v>6871</v>
      </c>
      <c r="C184" s="37">
        <v>8319</v>
      </c>
      <c r="D184" s="38">
        <v>1.21074079464416</v>
      </c>
      <c r="E184" s="38">
        <v>1.25740628778718</v>
      </c>
      <c r="F184"/>
    </row>
    <row r="185" spans="1:6">
      <c r="A185" s="39" t="s">
        <v>151</v>
      </c>
      <c r="B185" s="36">
        <v>121</v>
      </c>
      <c r="C185" s="37">
        <v>386</v>
      </c>
      <c r="D185" s="38">
        <v>3.1900826446281</v>
      </c>
      <c r="E185" s="38">
        <v>1.28666666666667</v>
      </c>
      <c r="F185"/>
    </row>
    <row r="186" spans="1:6">
      <c r="A186" s="44" t="s">
        <v>152</v>
      </c>
      <c r="B186" s="36"/>
      <c r="C186" s="37">
        <v>2167</v>
      </c>
      <c r="D186" s="38"/>
      <c r="E186" s="38">
        <v>3.52357723577236</v>
      </c>
      <c r="F186"/>
    </row>
    <row r="187" spans="1:6">
      <c r="A187" s="40" t="s">
        <v>153</v>
      </c>
      <c r="B187" s="36"/>
      <c r="C187" s="37">
        <v>3</v>
      </c>
      <c r="D187" s="38"/>
      <c r="E187" s="38">
        <v>0.0681818181818182</v>
      </c>
      <c r="F187"/>
    </row>
    <row r="188" spans="1:6">
      <c r="A188" s="40" t="s">
        <v>154</v>
      </c>
      <c r="B188" s="36"/>
      <c r="C188" s="37">
        <v>2164</v>
      </c>
      <c r="D188" s="38"/>
      <c r="E188" s="38">
        <v>3.78984238178634</v>
      </c>
      <c r="F188"/>
    </row>
    <row r="189" spans="1:6">
      <c r="A189" s="33" t="s">
        <v>155</v>
      </c>
      <c r="B189" s="36">
        <f>SUM(B190)</f>
        <v>0</v>
      </c>
      <c r="C189" s="37">
        <v>536</v>
      </c>
      <c r="D189" s="38"/>
      <c r="E189" s="38">
        <v>0.788235294117647</v>
      </c>
      <c r="F189"/>
    </row>
    <row r="190" spans="1:6">
      <c r="A190" s="39" t="s">
        <v>157</v>
      </c>
      <c r="B190" s="36">
        <v>0</v>
      </c>
      <c r="C190" s="37">
        <v>536</v>
      </c>
      <c r="D190" s="38"/>
      <c r="E190" s="38">
        <v>0.84012539184953</v>
      </c>
      <c r="F190"/>
    </row>
    <row r="191" spans="1:6">
      <c r="A191" s="33" t="s">
        <v>158</v>
      </c>
      <c r="B191" s="36">
        <f>SUM(B192:B194)</f>
        <v>1787</v>
      </c>
      <c r="C191" s="37">
        <v>2815</v>
      </c>
      <c r="D191" s="38">
        <v>1.5752658086178</v>
      </c>
      <c r="E191" s="38">
        <v>1.44284982060482</v>
      </c>
      <c r="F191"/>
    </row>
    <row r="192" spans="1:6">
      <c r="A192" s="40" t="s">
        <v>360</v>
      </c>
      <c r="B192" s="36"/>
      <c r="C192" s="37">
        <v>4</v>
      </c>
      <c r="D192" s="38"/>
      <c r="E192" s="38">
        <v>0.117647058823529</v>
      </c>
      <c r="F192"/>
    </row>
    <row r="193" spans="1:6">
      <c r="A193" s="39" t="s">
        <v>161</v>
      </c>
      <c r="B193" s="36">
        <v>0</v>
      </c>
      <c r="C193" s="37">
        <v>2196</v>
      </c>
      <c r="D193" s="38"/>
      <c r="E193" s="38">
        <v>1.26716676283901</v>
      </c>
      <c r="F193"/>
    </row>
    <row r="194" spans="1:6">
      <c r="A194" s="40" t="s">
        <v>361</v>
      </c>
      <c r="B194" s="36">
        <v>1787</v>
      </c>
      <c r="C194" s="37">
        <v>344</v>
      </c>
      <c r="D194" s="38">
        <v>0.192501398992725</v>
      </c>
      <c r="E194" s="38">
        <v>1.92178770949721</v>
      </c>
      <c r="F194"/>
    </row>
    <row r="195" spans="1:6">
      <c r="A195" s="40" t="s">
        <v>362</v>
      </c>
      <c r="B195" s="36"/>
      <c r="C195" s="37">
        <v>271</v>
      </c>
      <c r="D195" s="38"/>
      <c r="E195" s="38"/>
      <c r="F195"/>
    </row>
    <row r="196" spans="1:6">
      <c r="A196" s="44" t="s">
        <v>163</v>
      </c>
      <c r="B196" s="36"/>
      <c r="C196" s="37">
        <v>59</v>
      </c>
      <c r="D196" s="38"/>
      <c r="E196" s="38">
        <v>1.25531914893617</v>
      </c>
      <c r="F196"/>
    </row>
    <row r="197" spans="1:6">
      <c r="A197" s="44" t="s">
        <v>363</v>
      </c>
      <c r="B197" s="36"/>
      <c r="C197" s="37">
        <v>56</v>
      </c>
      <c r="D197" s="38"/>
      <c r="E197" s="38"/>
      <c r="F197"/>
    </row>
    <row r="198" spans="1:6">
      <c r="A198" s="40" t="s">
        <v>164</v>
      </c>
      <c r="B198" s="36"/>
      <c r="C198" s="37">
        <v>3</v>
      </c>
      <c r="D198" s="38"/>
      <c r="E198" s="38">
        <v>0.0638297872340425</v>
      </c>
      <c r="F198"/>
    </row>
    <row r="199" spans="1:6">
      <c r="A199" s="33" t="s">
        <v>165</v>
      </c>
      <c r="B199" s="36">
        <f>SUM(B200:B200)</f>
        <v>0</v>
      </c>
      <c r="C199" s="37">
        <v>47</v>
      </c>
      <c r="D199" s="38"/>
      <c r="E199" s="38">
        <v>0.712121212121212</v>
      </c>
      <c r="F199"/>
    </row>
    <row r="200" spans="1:6">
      <c r="A200" s="39" t="s">
        <v>167</v>
      </c>
      <c r="B200" s="36">
        <v>0</v>
      </c>
      <c r="C200" s="37">
        <v>47</v>
      </c>
      <c r="D200" s="38"/>
      <c r="E200" s="38">
        <v>4.27272727272727</v>
      </c>
      <c r="F200"/>
    </row>
    <row r="201" spans="1:6">
      <c r="A201" s="33" t="s">
        <v>168</v>
      </c>
      <c r="B201" s="36">
        <f>SUM(B202:B203)</f>
        <v>4293</v>
      </c>
      <c r="C201" s="37">
        <v>4766</v>
      </c>
      <c r="D201" s="38">
        <v>1.11017936175169</v>
      </c>
      <c r="E201" s="38">
        <v>0.281811731315043</v>
      </c>
      <c r="F201"/>
    </row>
    <row r="202" spans="1:6">
      <c r="A202" s="39" t="s">
        <v>169</v>
      </c>
      <c r="B202" s="36">
        <v>4006</v>
      </c>
      <c r="C202" s="37">
        <v>4403</v>
      </c>
      <c r="D202" s="38">
        <v>1.09910134797803</v>
      </c>
      <c r="E202" s="38">
        <v>1.16728525980912</v>
      </c>
      <c r="F202"/>
    </row>
    <row r="203" spans="1:6">
      <c r="A203" s="39" t="s">
        <v>170</v>
      </c>
      <c r="B203" s="36">
        <v>287</v>
      </c>
      <c r="C203" s="37">
        <v>363</v>
      </c>
      <c r="D203" s="38">
        <v>1.26480836236934</v>
      </c>
      <c r="E203" s="38">
        <v>0.0276255707762557</v>
      </c>
      <c r="F203"/>
    </row>
    <row r="204" spans="1:6">
      <c r="A204" s="33" t="s">
        <v>171</v>
      </c>
      <c r="B204" s="36">
        <f>SUM(B205)</f>
        <v>3511</v>
      </c>
      <c r="C204" s="37">
        <v>4979</v>
      </c>
      <c r="D204" s="38">
        <v>1.41811449729422</v>
      </c>
      <c r="E204" s="38">
        <v>3.30610889774236</v>
      </c>
      <c r="F204"/>
    </row>
    <row r="205" spans="1:6">
      <c r="A205" s="39" t="s">
        <v>172</v>
      </c>
      <c r="B205" s="36">
        <v>3511</v>
      </c>
      <c r="C205" s="37">
        <v>4979</v>
      </c>
      <c r="D205" s="38">
        <v>1.41811449729422</v>
      </c>
      <c r="E205" s="38">
        <v>3.30610889774236</v>
      </c>
      <c r="F205"/>
    </row>
    <row r="206" spans="1:6">
      <c r="A206" s="33" t="s">
        <v>173</v>
      </c>
      <c r="B206" s="36">
        <f>SUM(B207)</f>
        <v>14</v>
      </c>
      <c r="C206" s="37">
        <v>14</v>
      </c>
      <c r="D206" s="38">
        <v>1</v>
      </c>
      <c r="E206" s="38">
        <v>1.55555555555556</v>
      </c>
      <c r="F206"/>
    </row>
    <row r="207" spans="1:6">
      <c r="A207" s="39" t="s">
        <v>174</v>
      </c>
      <c r="B207" s="36">
        <v>14</v>
      </c>
      <c r="C207" s="37">
        <v>14</v>
      </c>
      <c r="D207" s="38">
        <v>1</v>
      </c>
      <c r="E207" s="38">
        <v>1.55555555555556</v>
      </c>
      <c r="F207"/>
    </row>
    <row r="208" spans="1:6">
      <c r="A208" s="44" t="s">
        <v>175</v>
      </c>
      <c r="B208" s="36">
        <f>SUM(B209:B210)</f>
        <v>359</v>
      </c>
      <c r="C208" s="37">
        <v>419</v>
      </c>
      <c r="D208" s="38">
        <v>1.16713091922006</v>
      </c>
      <c r="E208" s="38">
        <v>1.23235294117647</v>
      </c>
      <c r="F208"/>
    </row>
    <row r="209" spans="1:6">
      <c r="A209" s="40" t="s">
        <v>32</v>
      </c>
      <c r="B209" s="36">
        <v>328</v>
      </c>
      <c r="C209" s="37">
        <v>388</v>
      </c>
      <c r="D209" s="38">
        <v>1.18292682926829</v>
      </c>
      <c r="E209" s="38">
        <v>1.15820895522388</v>
      </c>
      <c r="F209"/>
    </row>
    <row r="210" spans="1:6">
      <c r="A210" s="40" t="s">
        <v>176</v>
      </c>
      <c r="B210" s="36">
        <v>31</v>
      </c>
      <c r="C210" s="37">
        <v>31</v>
      </c>
      <c r="D210" s="38">
        <v>1</v>
      </c>
      <c r="E210" s="38">
        <v>6.2</v>
      </c>
      <c r="F210"/>
    </row>
    <row r="211" spans="1:6">
      <c r="A211" s="44" t="s">
        <v>179</v>
      </c>
      <c r="B211" s="36"/>
      <c r="C211" s="37">
        <v>391</v>
      </c>
      <c r="D211" s="38"/>
      <c r="E211" s="38">
        <v>0.958333333333333</v>
      </c>
      <c r="F211"/>
    </row>
    <row r="212" spans="1:6">
      <c r="A212" s="40" t="s">
        <v>180</v>
      </c>
      <c r="B212" s="36"/>
      <c r="C212" s="37">
        <v>391</v>
      </c>
      <c r="D212" s="38"/>
      <c r="E212" s="38">
        <v>0.958333333333333</v>
      </c>
      <c r="F212"/>
    </row>
    <row r="213" spans="1:6">
      <c r="A213" s="33" t="s">
        <v>181</v>
      </c>
      <c r="B213" s="34">
        <f>B214+B216+B220+B224+B227+B230+B234+B236</f>
        <v>3228</v>
      </c>
      <c r="C213" s="41">
        <v>4560</v>
      </c>
      <c r="D213" s="35">
        <v>1.41263940520446</v>
      </c>
      <c r="E213" s="35">
        <v>0.944490472245236</v>
      </c>
      <c r="F213"/>
    </row>
    <row r="214" spans="1:6">
      <c r="A214" s="33" t="s">
        <v>182</v>
      </c>
      <c r="B214" s="36">
        <f>SUM(B215)</f>
        <v>352</v>
      </c>
      <c r="C214" s="37">
        <v>350</v>
      </c>
      <c r="D214" s="38">
        <v>0.994318181818182</v>
      </c>
      <c r="E214" s="38">
        <v>0.831353919239905</v>
      </c>
      <c r="F214"/>
    </row>
    <row r="215" spans="1:6">
      <c r="A215" s="39" t="s">
        <v>8</v>
      </c>
      <c r="B215" s="36">
        <v>352</v>
      </c>
      <c r="C215" s="37">
        <v>350</v>
      </c>
      <c r="D215" s="38">
        <v>0.994318181818182</v>
      </c>
      <c r="E215" s="38">
        <v>0.831353919239905</v>
      </c>
      <c r="F215"/>
    </row>
    <row r="216" spans="1:6">
      <c r="A216" s="33" t="s">
        <v>183</v>
      </c>
      <c r="B216" s="36">
        <f>SUM(B218)</f>
        <v>400</v>
      </c>
      <c r="C216" s="37">
        <v>1236</v>
      </c>
      <c r="D216" s="38">
        <v>3.09</v>
      </c>
      <c r="E216" s="38">
        <v>0.696730552423901</v>
      </c>
      <c r="F216"/>
    </row>
    <row r="217" spans="1:6">
      <c r="A217" s="40" t="s">
        <v>184</v>
      </c>
      <c r="B217" s="36"/>
      <c r="C217" s="37">
        <v>5</v>
      </c>
      <c r="D217" s="38"/>
      <c r="E217" s="38">
        <v>0.142857142857143</v>
      </c>
      <c r="F217"/>
    </row>
    <row r="218" spans="1:6">
      <c r="A218" s="39" t="s">
        <v>185</v>
      </c>
      <c r="B218" s="36">
        <v>400</v>
      </c>
      <c r="C218" s="37">
        <v>1188</v>
      </c>
      <c r="D218" s="38">
        <v>2.97</v>
      </c>
      <c r="E218" s="38">
        <v>0.781578947368421</v>
      </c>
      <c r="F218"/>
    </row>
    <row r="219" spans="1:6">
      <c r="A219" s="40" t="s">
        <v>186</v>
      </c>
      <c r="B219" s="36"/>
      <c r="C219" s="37">
        <v>43</v>
      </c>
      <c r="D219" s="38"/>
      <c r="E219" s="38">
        <v>0.19634703196347</v>
      </c>
      <c r="F219"/>
    </row>
    <row r="220" spans="1:6">
      <c r="A220" s="33" t="s">
        <v>187</v>
      </c>
      <c r="B220" s="36">
        <f>SUM(B221:B223)</f>
        <v>381</v>
      </c>
      <c r="C220" s="37">
        <v>920</v>
      </c>
      <c r="D220" s="38">
        <v>2.41469816272966</v>
      </c>
      <c r="E220" s="38">
        <v>0.880382775119617</v>
      </c>
      <c r="F220"/>
    </row>
    <row r="221" spans="1:6">
      <c r="A221" s="40" t="s">
        <v>188</v>
      </c>
      <c r="B221" s="36">
        <v>56</v>
      </c>
      <c r="C221" s="37">
        <v>35</v>
      </c>
      <c r="D221" s="38">
        <v>0.625</v>
      </c>
      <c r="E221" s="38">
        <v>0.267175572519084</v>
      </c>
      <c r="F221"/>
    </row>
    <row r="222" spans="1:6">
      <c r="A222" s="40" t="s">
        <v>189</v>
      </c>
      <c r="B222" s="36">
        <v>86</v>
      </c>
      <c r="C222" s="37">
        <v>125</v>
      </c>
      <c r="D222" s="38">
        <v>1.45348837209302</v>
      </c>
      <c r="E222" s="38">
        <v>0.261506276150628</v>
      </c>
      <c r="F222"/>
    </row>
    <row r="223" spans="1:6">
      <c r="A223" s="39" t="s">
        <v>364</v>
      </c>
      <c r="B223" s="39">
        <v>239</v>
      </c>
      <c r="C223" s="37">
        <v>760</v>
      </c>
      <c r="D223" s="38">
        <v>3.17991631799163</v>
      </c>
      <c r="E223" s="38">
        <v>1.74311926605505</v>
      </c>
      <c r="F223"/>
    </row>
    <row r="224" spans="1:6">
      <c r="A224" s="33" t="s">
        <v>191</v>
      </c>
      <c r="B224" s="36">
        <f>SUM(B226)</f>
        <v>17</v>
      </c>
      <c r="C224" s="37"/>
      <c r="D224" s="38">
        <v>0</v>
      </c>
      <c r="E224" s="38"/>
      <c r="F224"/>
    </row>
    <row r="225" spans="1:6">
      <c r="A225" s="40" t="s">
        <v>365</v>
      </c>
      <c r="B225" s="36"/>
      <c r="C225" s="37"/>
      <c r="D225" s="38"/>
      <c r="E225" s="38"/>
      <c r="F225"/>
    </row>
    <row r="226" spans="1:6">
      <c r="A226" s="39" t="s">
        <v>366</v>
      </c>
      <c r="B226" s="36">
        <v>17</v>
      </c>
      <c r="C226" s="37"/>
      <c r="D226" s="38">
        <v>0</v>
      </c>
      <c r="E226" s="38"/>
      <c r="F226"/>
    </row>
    <row r="227" spans="1:6">
      <c r="A227" s="33" t="s">
        <v>194</v>
      </c>
      <c r="B227" s="36">
        <f>SUM(B228)</f>
        <v>1800</v>
      </c>
      <c r="C227" s="37">
        <v>1556</v>
      </c>
      <c r="D227" s="38">
        <v>0.864444444444444</v>
      </c>
      <c r="E227" s="38"/>
      <c r="F227"/>
    </row>
    <row r="228" spans="1:6">
      <c r="A228" s="39" t="s">
        <v>195</v>
      </c>
      <c r="B228" s="36">
        <v>1800</v>
      </c>
      <c r="C228" s="37">
        <v>1553</v>
      </c>
      <c r="D228" s="38">
        <v>0.862777777777778</v>
      </c>
      <c r="E228" s="38"/>
      <c r="F228"/>
    </row>
    <row r="229" spans="1:6">
      <c r="A229" s="39" t="s">
        <v>367</v>
      </c>
      <c r="B229" s="36"/>
      <c r="C229" s="37">
        <v>3</v>
      </c>
      <c r="D229" s="38"/>
      <c r="E229" s="38"/>
      <c r="F229"/>
    </row>
    <row r="230" spans="1:6">
      <c r="A230" s="33" t="s">
        <v>196</v>
      </c>
      <c r="B230" s="36">
        <f>SUM(B231:B232)</f>
        <v>0</v>
      </c>
      <c r="C230" s="37">
        <v>215</v>
      </c>
      <c r="D230" s="38"/>
      <c r="E230" s="38">
        <v>0.446985446985447</v>
      </c>
      <c r="F230"/>
    </row>
    <row r="231" spans="1:6">
      <c r="A231" s="39" t="s">
        <v>197</v>
      </c>
      <c r="B231" s="36">
        <v>0</v>
      </c>
      <c r="C231" s="37">
        <v>12</v>
      </c>
      <c r="D231" s="38"/>
      <c r="E231" s="38"/>
      <c r="F231"/>
    </row>
    <row r="232" spans="1:6">
      <c r="A232" s="39" t="s">
        <v>198</v>
      </c>
      <c r="B232" s="36">
        <v>0</v>
      </c>
      <c r="C232" s="37">
        <v>150</v>
      </c>
      <c r="D232" s="38"/>
      <c r="E232" s="38">
        <v>1.15384615384615</v>
      </c>
      <c r="F232"/>
    </row>
    <row r="233" spans="1:6">
      <c r="A233" s="40" t="s">
        <v>368</v>
      </c>
      <c r="B233" s="36"/>
      <c r="C233" s="37">
        <v>53</v>
      </c>
      <c r="D233" s="38"/>
      <c r="E233" s="38">
        <v>0.150997150997151</v>
      </c>
      <c r="F233"/>
    </row>
    <row r="234" spans="1:6">
      <c r="A234" s="33" t="s">
        <v>200</v>
      </c>
      <c r="B234" s="36">
        <f t="shared" ref="B234:B239" si="0">SUM(B235)</f>
        <v>128</v>
      </c>
      <c r="C234" s="37">
        <v>133</v>
      </c>
      <c r="D234" s="38">
        <v>1.0390625</v>
      </c>
      <c r="E234" s="38">
        <v>1.1875</v>
      </c>
      <c r="F234"/>
    </row>
    <row r="235" spans="1:6">
      <c r="A235" s="39" t="s">
        <v>8</v>
      </c>
      <c r="B235" s="36">
        <v>128</v>
      </c>
      <c r="C235" s="37">
        <v>133</v>
      </c>
      <c r="D235" s="38">
        <v>1.0390625</v>
      </c>
      <c r="E235" s="38">
        <v>1.1875</v>
      </c>
      <c r="F235"/>
    </row>
    <row r="236" ht="12" customHeight="1" spans="1:6">
      <c r="A236" s="44" t="s">
        <v>201</v>
      </c>
      <c r="B236" s="36">
        <f t="shared" si="0"/>
        <v>150</v>
      </c>
      <c r="C236" s="37">
        <v>150</v>
      </c>
      <c r="D236" s="38">
        <v>1</v>
      </c>
      <c r="E236" s="38">
        <v>0.159404888416578</v>
      </c>
      <c r="F236"/>
    </row>
    <row r="237" spans="1:6">
      <c r="A237" s="40" t="s">
        <v>202</v>
      </c>
      <c r="B237" s="36">
        <v>150</v>
      </c>
      <c r="C237" s="37">
        <v>150</v>
      </c>
      <c r="D237" s="38">
        <v>1</v>
      </c>
      <c r="E237" s="38">
        <v>0.159404888416578</v>
      </c>
      <c r="F237"/>
    </row>
    <row r="238" spans="1:6">
      <c r="A238" s="33" t="s">
        <v>203</v>
      </c>
      <c r="B238" s="34">
        <f>B239+B247+B249</f>
        <v>3277</v>
      </c>
      <c r="C238" s="41">
        <v>10817</v>
      </c>
      <c r="D238" s="35">
        <v>3.30088495575221</v>
      </c>
      <c r="E238" s="35">
        <v>0.966062338126284</v>
      </c>
      <c r="F238"/>
    </row>
    <row r="239" spans="1:6">
      <c r="A239" s="33" t="s">
        <v>204</v>
      </c>
      <c r="B239" s="39">
        <f t="shared" si="0"/>
        <v>1759</v>
      </c>
      <c r="C239" s="37">
        <v>7510</v>
      </c>
      <c r="D239" s="38">
        <v>4.26947129050597</v>
      </c>
      <c r="E239" s="38">
        <v>1.6967916854948</v>
      </c>
      <c r="F239"/>
    </row>
    <row r="240" spans="1:6">
      <c r="A240" s="39" t="s">
        <v>8</v>
      </c>
      <c r="B240" s="36">
        <v>1759</v>
      </c>
      <c r="C240" s="37">
        <v>3239</v>
      </c>
      <c r="D240" s="38">
        <v>1.84138715179079</v>
      </c>
      <c r="E240" s="38">
        <v>0.745797835597513</v>
      </c>
      <c r="F240"/>
    </row>
    <row r="241" spans="1:6">
      <c r="A241" s="40" t="s">
        <v>205</v>
      </c>
      <c r="B241" s="36"/>
      <c r="C241" s="37">
        <v>4271</v>
      </c>
      <c r="D241" s="38"/>
      <c r="E241" s="38">
        <v>51.4578313253012</v>
      </c>
      <c r="F241"/>
    </row>
    <row r="242" spans="1:6">
      <c r="A242" s="44" t="s">
        <v>206</v>
      </c>
      <c r="B242" s="36"/>
      <c r="C242" s="37">
        <v>50</v>
      </c>
      <c r="D242" s="38"/>
      <c r="E242" s="38">
        <v>7.14285714285714</v>
      </c>
      <c r="F242"/>
    </row>
    <row r="243" spans="1:6">
      <c r="A243" s="40" t="s">
        <v>207</v>
      </c>
      <c r="B243" s="36"/>
      <c r="C243" s="37">
        <v>50</v>
      </c>
      <c r="D243" s="38"/>
      <c r="E243" s="38">
        <v>7.14285714285714</v>
      </c>
      <c r="F243"/>
    </row>
    <row r="244" spans="1:6">
      <c r="A244" s="44" t="s">
        <v>208</v>
      </c>
      <c r="B244" s="36"/>
      <c r="C244" s="37">
        <v>45</v>
      </c>
      <c r="D244" s="38"/>
      <c r="E244" s="38">
        <v>0.00874295706236643</v>
      </c>
      <c r="F244"/>
    </row>
    <row r="245" spans="1:6">
      <c r="A245" s="40" t="s">
        <v>209</v>
      </c>
      <c r="B245" s="36"/>
      <c r="C245" s="37">
        <v>19</v>
      </c>
      <c r="D245" s="38"/>
      <c r="E245" s="38"/>
      <c r="F245"/>
    </row>
    <row r="246" spans="1:6">
      <c r="A246" s="40" t="s">
        <v>210</v>
      </c>
      <c r="B246" s="36"/>
      <c r="C246" s="37">
        <v>26</v>
      </c>
      <c r="D246" s="38"/>
      <c r="E246" s="38">
        <v>0.204724409448819</v>
      </c>
      <c r="F246"/>
    </row>
    <row r="247" spans="1:6">
      <c r="A247" s="33" t="s">
        <v>211</v>
      </c>
      <c r="B247" s="36">
        <f>SUM(B248)</f>
        <v>1418</v>
      </c>
      <c r="C247" s="37">
        <v>826</v>
      </c>
      <c r="D247" s="38">
        <v>0.582510578279267</v>
      </c>
      <c r="E247" s="38">
        <v>0.935447338618347</v>
      </c>
      <c r="F247"/>
    </row>
    <row r="248" spans="1:6">
      <c r="A248" s="39" t="s">
        <v>212</v>
      </c>
      <c r="B248" s="36">
        <v>1418</v>
      </c>
      <c r="C248" s="37">
        <v>826</v>
      </c>
      <c r="D248" s="38">
        <v>0.582510578279267</v>
      </c>
      <c r="E248" s="38">
        <v>0.935447338618347</v>
      </c>
      <c r="F248"/>
    </row>
    <row r="249" spans="1:6">
      <c r="A249" s="33" t="s">
        <v>213</v>
      </c>
      <c r="B249" s="36">
        <f>SUM(B250)</f>
        <v>100</v>
      </c>
      <c r="C249" s="37">
        <v>2386</v>
      </c>
      <c r="D249" s="38">
        <v>23.86</v>
      </c>
      <c r="E249" s="38">
        <v>3.25068119891008</v>
      </c>
      <c r="F249"/>
    </row>
    <row r="250" spans="1:6">
      <c r="A250" s="39" t="s">
        <v>214</v>
      </c>
      <c r="B250" s="36">
        <v>100</v>
      </c>
      <c r="C250" s="37">
        <v>2386</v>
      </c>
      <c r="D250" s="38">
        <v>23.86</v>
      </c>
      <c r="E250" s="38">
        <v>3.25068119891008</v>
      </c>
      <c r="F250"/>
    </row>
    <row r="251" spans="1:6">
      <c r="A251" s="33" t="s">
        <v>215</v>
      </c>
      <c r="B251" s="34">
        <f>B252+B266+B272+B282+B294+B289+B298</f>
        <v>169707</v>
      </c>
      <c r="C251" s="41">
        <v>248250</v>
      </c>
      <c r="D251" s="35">
        <v>1.46281532288002</v>
      </c>
      <c r="E251" s="35">
        <v>1.42232637018873</v>
      </c>
      <c r="F251"/>
    </row>
    <row r="252" spans="1:6">
      <c r="A252" s="33" t="s">
        <v>369</v>
      </c>
      <c r="B252" s="36">
        <f>SUM(B253:B265)</f>
        <v>10963</v>
      </c>
      <c r="C252" s="37">
        <v>37358</v>
      </c>
      <c r="D252" s="38">
        <v>3.40764389309496</v>
      </c>
      <c r="E252" s="38">
        <v>1.97202280405405</v>
      </c>
      <c r="F252"/>
    </row>
    <row r="253" spans="1:6">
      <c r="A253" s="39" t="s">
        <v>8</v>
      </c>
      <c r="B253" s="36">
        <v>2943</v>
      </c>
      <c r="C253" s="37">
        <v>3900</v>
      </c>
      <c r="D253" s="38">
        <v>1.32517838939857</v>
      </c>
      <c r="E253" s="38">
        <v>0.956116695268448</v>
      </c>
      <c r="F253"/>
    </row>
    <row r="254" spans="1:6">
      <c r="A254" s="39" t="s">
        <v>218</v>
      </c>
      <c r="B254" s="36">
        <v>0</v>
      </c>
      <c r="C254" s="37">
        <v>1</v>
      </c>
      <c r="D254" s="38"/>
      <c r="E254" s="38">
        <v>0.03125</v>
      </c>
      <c r="F254"/>
    </row>
    <row r="255" spans="1:6">
      <c r="A255" s="39" t="s">
        <v>219</v>
      </c>
      <c r="B255" s="36">
        <v>85</v>
      </c>
      <c r="C255" s="37">
        <v>150</v>
      </c>
      <c r="D255" s="38">
        <v>1.76470588235294</v>
      </c>
      <c r="E255" s="38">
        <v>1.5</v>
      </c>
      <c r="F255"/>
    </row>
    <row r="256" spans="1:6">
      <c r="A256" s="39" t="s">
        <v>221</v>
      </c>
      <c r="B256" s="36">
        <v>0</v>
      </c>
      <c r="C256" s="37">
        <v>6</v>
      </c>
      <c r="D256" s="38"/>
      <c r="E256" s="38">
        <v>2</v>
      </c>
      <c r="F256"/>
    </row>
    <row r="257" spans="1:6">
      <c r="A257" s="39" t="s">
        <v>222</v>
      </c>
      <c r="B257" s="36">
        <v>0</v>
      </c>
      <c r="C257" s="37">
        <v>97</v>
      </c>
      <c r="D257" s="38"/>
      <c r="E257" s="38">
        <v>1.06593406593407</v>
      </c>
      <c r="F257"/>
    </row>
    <row r="258" ht="14" customHeight="1" spans="1:6">
      <c r="A258" s="40" t="s">
        <v>370</v>
      </c>
      <c r="B258" s="36"/>
      <c r="C258" s="37">
        <v>91</v>
      </c>
      <c r="D258" s="38"/>
      <c r="E258" s="38">
        <v>0.186094069529652</v>
      </c>
      <c r="F258"/>
    </row>
    <row r="259" spans="1:6">
      <c r="A259" s="40" t="s">
        <v>371</v>
      </c>
      <c r="B259" s="36"/>
      <c r="C259" s="37">
        <v>200</v>
      </c>
      <c r="D259" s="38"/>
      <c r="E259" s="38">
        <v>12.5</v>
      </c>
      <c r="F259"/>
    </row>
    <row r="260" customFormat="1" spans="1:5">
      <c r="A260" s="40" t="s">
        <v>225</v>
      </c>
      <c r="B260" s="36">
        <v>350</v>
      </c>
      <c r="C260" s="37">
        <v>16</v>
      </c>
      <c r="D260" s="38">
        <v>0.0457142857142857</v>
      </c>
      <c r="E260" s="38">
        <v>0.0296846011131725</v>
      </c>
    </row>
    <row r="261" customFormat="1" spans="1:5">
      <c r="A261" s="40" t="s">
        <v>372</v>
      </c>
      <c r="B261" s="36"/>
      <c r="C261" s="37">
        <v>31</v>
      </c>
      <c r="D261" s="38"/>
      <c r="E261" s="38"/>
    </row>
    <row r="262" customFormat="1" spans="1:5">
      <c r="A262" s="40" t="s">
        <v>228</v>
      </c>
      <c r="B262" s="36">
        <v>423</v>
      </c>
      <c r="C262" s="37">
        <v>761</v>
      </c>
      <c r="D262" s="38">
        <v>1.79905437352246</v>
      </c>
      <c r="E262" s="38">
        <v>2.30606060606061</v>
      </c>
    </row>
    <row r="263" customFormat="1" spans="1:5">
      <c r="A263" s="40" t="s">
        <v>373</v>
      </c>
      <c r="B263" s="36"/>
      <c r="C263" s="37">
        <v>19551</v>
      </c>
      <c r="D263" s="38"/>
      <c r="E263" s="38"/>
    </row>
    <row r="264" customFormat="1" spans="1:5">
      <c r="A264" s="40" t="s">
        <v>374</v>
      </c>
      <c r="B264" s="36">
        <v>7058</v>
      </c>
      <c r="C264" s="37">
        <v>3118</v>
      </c>
      <c r="D264" s="38">
        <v>0.441768206290734</v>
      </c>
      <c r="E264" s="38">
        <v>4.49279538904899</v>
      </c>
    </row>
    <row r="265" customFormat="1" spans="1:5">
      <c r="A265" s="40" t="s">
        <v>375</v>
      </c>
      <c r="B265" s="36">
        <v>104</v>
      </c>
      <c r="C265" s="37">
        <v>9436</v>
      </c>
      <c r="D265" s="38">
        <v>90.7307692307692</v>
      </c>
      <c r="E265" s="38">
        <v>0.758459930873724</v>
      </c>
    </row>
    <row r="266" spans="1:6">
      <c r="A266" s="33" t="s">
        <v>376</v>
      </c>
      <c r="B266" s="36">
        <f>SUM(B267:B271)</f>
        <v>5762</v>
      </c>
      <c r="C266" s="37">
        <v>8278</v>
      </c>
      <c r="D266" s="38">
        <v>1.4366539396043</v>
      </c>
      <c r="E266" s="38">
        <v>6.27121212121212</v>
      </c>
      <c r="F266"/>
    </row>
    <row r="267" ht="12" customHeight="1" spans="1:6">
      <c r="A267" s="39" t="s">
        <v>8</v>
      </c>
      <c r="B267" s="36">
        <v>1874</v>
      </c>
      <c r="C267" s="37">
        <v>895</v>
      </c>
      <c r="D267" s="38">
        <v>0.477588046958378</v>
      </c>
      <c r="E267" s="38">
        <v>1.44588045234249</v>
      </c>
      <c r="F267"/>
    </row>
    <row r="268" spans="1:6">
      <c r="A268" s="40" t="s">
        <v>377</v>
      </c>
      <c r="B268" s="36"/>
      <c r="C268" s="37">
        <v>176</v>
      </c>
      <c r="D268" s="38"/>
      <c r="E268" s="38">
        <v>0.404597701149425</v>
      </c>
      <c r="F268"/>
    </row>
    <row r="269" spans="1:6">
      <c r="A269" s="40" t="s">
        <v>378</v>
      </c>
      <c r="B269" s="36"/>
      <c r="C269" s="37">
        <v>20</v>
      </c>
      <c r="D269" s="38"/>
      <c r="E269" s="38">
        <v>0.8</v>
      </c>
      <c r="F269"/>
    </row>
    <row r="270" spans="1:6">
      <c r="A270" s="40" t="s">
        <v>379</v>
      </c>
      <c r="B270" s="36"/>
      <c r="C270" s="37">
        <v>30</v>
      </c>
      <c r="D270" s="38"/>
      <c r="E270" s="38">
        <v>1.76470588235294</v>
      </c>
      <c r="F270"/>
    </row>
    <row r="271" spans="1:6">
      <c r="A271" s="39" t="s">
        <v>235</v>
      </c>
      <c r="B271" s="36">
        <v>3888</v>
      </c>
      <c r="C271" s="37">
        <v>7157</v>
      </c>
      <c r="D271" s="38">
        <v>1.84079218106996</v>
      </c>
      <c r="E271" s="38">
        <v>31.9508928571429</v>
      </c>
      <c r="F271"/>
    </row>
    <row r="272" spans="1:6">
      <c r="A272" s="33" t="s">
        <v>236</v>
      </c>
      <c r="B272" s="36">
        <f>SUM(B273:B281)</f>
        <v>8343</v>
      </c>
      <c r="C272" s="37">
        <v>20391</v>
      </c>
      <c r="D272" s="38">
        <v>2.44408486156059</v>
      </c>
      <c r="E272" s="38">
        <v>0.883530482256597</v>
      </c>
      <c r="F272"/>
    </row>
    <row r="273" spans="1:6">
      <c r="A273" s="39" t="s">
        <v>8</v>
      </c>
      <c r="B273" s="36">
        <v>2212</v>
      </c>
      <c r="C273" s="37">
        <v>3321</v>
      </c>
      <c r="D273" s="38">
        <v>1.50135623869801</v>
      </c>
      <c r="E273" s="38">
        <v>1.38721804511278</v>
      </c>
      <c r="F273"/>
    </row>
    <row r="274" spans="1:6">
      <c r="A274" s="40" t="s">
        <v>380</v>
      </c>
      <c r="B274" s="36">
        <v>156</v>
      </c>
      <c r="C274" s="37">
        <v>90</v>
      </c>
      <c r="D274" s="38">
        <v>0.576923076923077</v>
      </c>
      <c r="E274" s="38">
        <v>1.8</v>
      </c>
      <c r="F274"/>
    </row>
    <row r="275" spans="1:6">
      <c r="A275" s="39" t="s">
        <v>238</v>
      </c>
      <c r="B275" s="36">
        <v>50</v>
      </c>
      <c r="C275" s="37">
        <v>400</v>
      </c>
      <c r="D275" s="38">
        <v>8</v>
      </c>
      <c r="E275" s="38">
        <v>13.3333333333333</v>
      </c>
      <c r="F275"/>
    </row>
    <row r="276" spans="1:6">
      <c r="A276" s="39" t="s">
        <v>239</v>
      </c>
      <c r="B276" s="36">
        <v>19</v>
      </c>
      <c r="C276" s="37">
        <v>396</v>
      </c>
      <c r="D276" s="38">
        <v>20.8421052631579</v>
      </c>
      <c r="E276" s="38">
        <v>0.373232799245994</v>
      </c>
      <c r="F276"/>
    </row>
    <row r="277" spans="1:6">
      <c r="A277" s="40" t="s">
        <v>381</v>
      </c>
      <c r="B277" s="36"/>
      <c r="C277" s="37">
        <v>1618</v>
      </c>
      <c r="D277" s="38"/>
      <c r="E277" s="38">
        <v>2.10403120936281</v>
      </c>
      <c r="F277"/>
    </row>
    <row r="278" spans="1:6">
      <c r="A278" s="40" t="s">
        <v>382</v>
      </c>
      <c r="B278" s="36"/>
      <c r="C278" s="37">
        <v>1003</v>
      </c>
      <c r="D278" s="38"/>
      <c r="E278" s="38"/>
      <c r="F278"/>
    </row>
    <row r="279" spans="1:6">
      <c r="A279" s="39" t="s">
        <v>242</v>
      </c>
      <c r="B279" s="36">
        <v>1950</v>
      </c>
      <c r="C279" s="37">
        <v>2046</v>
      </c>
      <c r="D279" s="38">
        <v>1.04923076923077</v>
      </c>
      <c r="E279" s="38">
        <v>0.736501079913607</v>
      </c>
      <c r="F279"/>
    </row>
    <row r="280" spans="1:6">
      <c r="A280" s="39" t="s">
        <v>383</v>
      </c>
      <c r="B280" s="36"/>
      <c r="C280" s="37">
        <v>30</v>
      </c>
      <c r="D280" s="38"/>
      <c r="E280" s="38"/>
      <c r="F280"/>
    </row>
    <row r="281" spans="1:6">
      <c r="A281" s="39" t="s">
        <v>243</v>
      </c>
      <c r="B281" s="36">
        <v>3956</v>
      </c>
      <c r="C281" s="37">
        <v>11487</v>
      </c>
      <c r="D281" s="38">
        <v>2.90369059656218</v>
      </c>
      <c r="E281" s="38">
        <v>0.718296648324162</v>
      </c>
      <c r="F281"/>
    </row>
    <row r="282" spans="1:6">
      <c r="A282" s="33" t="s">
        <v>244</v>
      </c>
      <c r="B282" s="39">
        <f>SUM(B283:B288)</f>
        <v>102582</v>
      </c>
      <c r="C282" s="37">
        <v>137845</v>
      </c>
      <c r="D282" s="38">
        <v>1.34375426488078</v>
      </c>
      <c r="E282" s="38">
        <v>1.26405318661165</v>
      </c>
      <c r="F282"/>
    </row>
    <row r="283" spans="1:6">
      <c r="A283" s="39" t="s">
        <v>8</v>
      </c>
      <c r="B283" s="39">
        <v>546</v>
      </c>
      <c r="C283" s="37">
        <v>1510</v>
      </c>
      <c r="D283" s="38">
        <v>2.76556776556777</v>
      </c>
      <c r="E283" s="38">
        <v>2.98418972332016</v>
      </c>
      <c r="F283"/>
    </row>
    <row r="284" spans="1:6">
      <c r="A284" s="40" t="s">
        <v>245</v>
      </c>
      <c r="B284" s="39"/>
      <c r="C284" s="37">
        <v>1398</v>
      </c>
      <c r="D284" s="38"/>
      <c r="E284" s="38">
        <v>0.0709644670050761</v>
      </c>
      <c r="F284"/>
    </row>
    <row r="285" spans="1:6">
      <c r="A285" s="39" t="s">
        <v>246</v>
      </c>
      <c r="B285" s="36">
        <v>4879</v>
      </c>
      <c r="C285" s="37">
        <v>36542</v>
      </c>
      <c r="D285" s="38">
        <v>7.48964951834392</v>
      </c>
      <c r="E285" s="38">
        <v>0.894781948627537</v>
      </c>
      <c r="F285"/>
    </row>
    <row r="286" spans="1:6">
      <c r="A286" s="39" t="s">
        <v>384</v>
      </c>
      <c r="B286" s="36"/>
      <c r="C286" s="37">
        <v>2427</v>
      </c>
      <c r="D286" s="38"/>
      <c r="E286" s="38"/>
      <c r="F286"/>
    </row>
    <row r="287" spans="1:6">
      <c r="A287" s="40" t="s">
        <v>247</v>
      </c>
      <c r="B287" s="36"/>
      <c r="C287" s="37">
        <v>6051</v>
      </c>
      <c r="D287" s="38"/>
      <c r="E287" s="38">
        <v>5.84073359073359</v>
      </c>
      <c r="F287"/>
    </row>
    <row r="288" spans="1:6">
      <c r="A288" s="39" t="s">
        <v>248</v>
      </c>
      <c r="B288" s="36">
        <v>97157</v>
      </c>
      <c r="C288" s="37">
        <v>89917</v>
      </c>
      <c r="D288" s="38">
        <v>0.92548143726134</v>
      </c>
      <c r="E288" s="38">
        <v>1.91439034256637</v>
      </c>
      <c r="F288"/>
    </row>
    <row r="289" spans="1:6">
      <c r="A289" s="33" t="s">
        <v>251</v>
      </c>
      <c r="B289" s="36">
        <f>SUM(B290:B291)</f>
        <v>9573</v>
      </c>
      <c r="C289" s="37">
        <v>5435</v>
      </c>
      <c r="D289" s="38">
        <v>0.567742609422334</v>
      </c>
      <c r="E289" s="38">
        <v>0.787224797219004</v>
      </c>
      <c r="F289"/>
    </row>
    <row r="290" spans="1:6">
      <c r="A290" s="39" t="s">
        <v>252</v>
      </c>
      <c r="B290" s="36">
        <v>3290</v>
      </c>
      <c r="C290" s="37">
        <v>312</v>
      </c>
      <c r="D290" s="38">
        <v>0.0948328267477204</v>
      </c>
      <c r="E290" s="38">
        <v>0.398976982097187</v>
      </c>
      <c r="F290"/>
    </row>
    <row r="291" spans="1:6">
      <c r="A291" s="39" t="s">
        <v>253</v>
      </c>
      <c r="B291" s="36">
        <v>6283</v>
      </c>
      <c r="C291" s="37">
        <v>4664</v>
      </c>
      <c r="D291" s="38">
        <v>0.742320547509152</v>
      </c>
      <c r="E291" s="38">
        <v>1.16512615538346</v>
      </c>
      <c r="F291"/>
    </row>
    <row r="292" spans="1:6">
      <c r="A292" s="40" t="s">
        <v>385</v>
      </c>
      <c r="B292" s="36"/>
      <c r="C292" s="37">
        <v>451</v>
      </c>
      <c r="D292" s="38"/>
      <c r="E292" s="38">
        <v>0.214557564224548</v>
      </c>
      <c r="F292"/>
    </row>
    <row r="293" spans="1:6">
      <c r="A293" s="40" t="s">
        <v>386</v>
      </c>
      <c r="B293" s="36"/>
      <c r="C293" s="37">
        <v>8</v>
      </c>
      <c r="D293" s="38"/>
      <c r="E293" s="38">
        <v>0.470588235294118</v>
      </c>
      <c r="F293"/>
    </row>
    <row r="294" spans="1:6">
      <c r="A294" s="33" t="s">
        <v>256</v>
      </c>
      <c r="B294" s="36">
        <f>SUM(B295:B296)</f>
        <v>984</v>
      </c>
      <c r="C294" s="37">
        <v>3751</v>
      </c>
      <c r="D294" s="38">
        <v>3.8119918699187</v>
      </c>
      <c r="E294" s="38">
        <v>0.961548320943348</v>
      </c>
      <c r="F294"/>
    </row>
    <row r="295" spans="1:6">
      <c r="A295" s="39" t="s">
        <v>257</v>
      </c>
      <c r="B295" s="36">
        <v>725</v>
      </c>
      <c r="C295" s="37">
        <v>1429</v>
      </c>
      <c r="D295" s="38">
        <v>1.97103448275862</v>
      </c>
      <c r="E295" s="38">
        <v>1.66162790697674</v>
      </c>
      <c r="F295"/>
    </row>
    <row r="296" spans="1:6">
      <c r="A296" s="39" t="s">
        <v>258</v>
      </c>
      <c r="B296" s="39">
        <v>259</v>
      </c>
      <c r="C296" s="37">
        <v>2292</v>
      </c>
      <c r="D296" s="38">
        <v>8.84942084942085</v>
      </c>
      <c r="E296" s="38">
        <v>55.9024390243902</v>
      </c>
      <c r="F296"/>
    </row>
    <row r="297" spans="1:6">
      <c r="A297" s="40" t="s">
        <v>387</v>
      </c>
      <c r="B297" s="39"/>
      <c r="C297" s="37">
        <v>30</v>
      </c>
      <c r="D297" s="38"/>
      <c r="E297" s="38">
        <v>0.01</v>
      </c>
      <c r="F297"/>
    </row>
    <row r="298" spans="1:6">
      <c r="A298" s="44" t="s">
        <v>260</v>
      </c>
      <c r="B298" s="39">
        <f>SUM(B299)</f>
        <v>31500</v>
      </c>
      <c r="C298" s="37">
        <v>35192</v>
      </c>
      <c r="D298" s="38">
        <v>1.11720634920635</v>
      </c>
      <c r="E298" s="38">
        <v>3.18278013927828</v>
      </c>
      <c r="F298"/>
    </row>
    <row r="299" spans="1:6">
      <c r="A299" s="40" t="s">
        <v>261</v>
      </c>
      <c r="B299" s="39">
        <v>31500</v>
      </c>
      <c r="C299" s="37">
        <v>35192</v>
      </c>
      <c r="D299" s="38">
        <v>1.11720634920635</v>
      </c>
      <c r="E299" s="38">
        <v>3.18278013927828</v>
      </c>
      <c r="F299"/>
    </row>
    <row r="300" spans="1:6">
      <c r="A300" s="33" t="s">
        <v>262</v>
      </c>
      <c r="B300" s="34">
        <f>B301+B311+B308</f>
        <v>8326</v>
      </c>
      <c r="C300" s="41">
        <v>8100</v>
      </c>
      <c r="D300" s="35">
        <v>0.972856113379774</v>
      </c>
      <c r="E300" s="35">
        <v>0.380496054114994</v>
      </c>
      <c r="F300"/>
    </row>
    <row r="301" spans="1:6">
      <c r="A301" s="33" t="s">
        <v>263</v>
      </c>
      <c r="B301" s="36">
        <f>SUM(B302:B305)</f>
        <v>2706</v>
      </c>
      <c r="C301" s="37">
        <v>6255</v>
      </c>
      <c r="D301" s="38">
        <v>2.31152993348115</v>
      </c>
      <c r="E301" s="38">
        <v>0.350302419354839</v>
      </c>
      <c r="F301"/>
    </row>
    <row r="302" spans="1:6">
      <c r="A302" s="39" t="s">
        <v>8</v>
      </c>
      <c r="B302" s="36">
        <v>908</v>
      </c>
      <c r="C302" s="37">
        <v>2510</v>
      </c>
      <c r="D302" s="38">
        <v>2.76431718061674</v>
      </c>
      <c r="E302" s="38">
        <v>1.05951878429717</v>
      </c>
      <c r="F302"/>
    </row>
    <row r="303" spans="1:6">
      <c r="A303" s="40" t="s">
        <v>264</v>
      </c>
      <c r="B303" s="36">
        <v>1200</v>
      </c>
      <c r="C303" s="37">
        <v>2726</v>
      </c>
      <c r="D303" s="38">
        <v>2.27166666666667</v>
      </c>
      <c r="E303" s="38">
        <v>0.181793931310437</v>
      </c>
      <c r="F303"/>
    </row>
    <row r="304" spans="1:6">
      <c r="A304" s="39" t="s">
        <v>265</v>
      </c>
      <c r="B304" s="36">
        <v>319</v>
      </c>
      <c r="C304" s="37">
        <v>116</v>
      </c>
      <c r="D304" s="38">
        <v>0.363636363636364</v>
      </c>
      <c r="E304" s="38">
        <v>0.408450704225352</v>
      </c>
      <c r="F304"/>
    </row>
    <row r="305" spans="1:6">
      <c r="A305" s="39" t="s">
        <v>266</v>
      </c>
      <c r="B305" s="36">
        <v>279</v>
      </c>
      <c r="C305" s="37">
        <v>250</v>
      </c>
      <c r="D305" s="38">
        <v>0.896057347670251</v>
      </c>
      <c r="E305" s="38">
        <v>1.83823529411765</v>
      </c>
      <c r="F305"/>
    </row>
    <row r="306" spans="1:6">
      <c r="A306" s="40" t="s">
        <v>388</v>
      </c>
      <c r="B306" s="36"/>
      <c r="C306" s="37">
        <v>5</v>
      </c>
      <c r="D306" s="38"/>
      <c r="E306" s="38">
        <v>1</v>
      </c>
      <c r="F306"/>
    </row>
    <row r="307" spans="1:6">
      <c r="A307" s="40" t="s">
        <v>389</v>
      </c>
      <c r="B307" s="36"/>
      <c r="C307" s="37">
        <v>648</v>
      </c>
      <c r="D307" s="38"/>
      <c r="E307" s="38">
        <v>9.67164179104478</v>
      </c>
      <c r="F307"/>
    </row>
    <row r="308" spans="1:6">
      <c r="A308" s="33" t="s">
        <v>269</v>
      </c>
      <c r="B308" s="36">
        <f>SUM(B309:B310)</f>
        <v>0</v>
      </c>
      <c r="C308" s="37">
        <v>491</v>
      </c>
      <c r="D308" s="38"/>
      <c r="E308" s="38"/>
      <c r="F308"/>
    </row>
    <row r="309" spans="1:6">
      <c r="A309" s="39" t="s">
        <v>270</v>
      </c>
      <c r="B309" s="36">
        <v>0</v>
      </c>
      <c r="C309" s="37">
        <v>443</v>
      </c>
      <c r="D309" s="38"/>
      <c r="E309" s="38"/>
      <c r="F309"/>
    </row>
    <row r="310" spans="1:6">
      <c r="A310" s="39" t="s">
        <v>271</v>
      </c>
      <c r="B310" s="36">
        <v>0</v>
      </c>
      <c r="C310" s="37">
        <v>48</v>
      </c>
      <c r="D310" s="38"/>
      <c r="E310" s="38"/>
      <c r="F310"/>
    </row>
    <row r="311" spans="1:6">
      <c r="A311" s="33" t="s">
        <v>272</v>
      </c>
      <c r="B311" s="36">
        <f>SUM(B312:B313)</f>
        <v>5620</v>
      </c>
      <c r="C311" s="37">
        <v>1270</v>
      </c>
      <c r="D311" s="38">
        <v>0.225978647686833</v>
      </c>
      <c r="E311" s="38">
        <v>0.37004662004662</v>
      </c>
      <c r="F311"/>
    </row>
    <row r="312" spans="1:6">
      <c r="A312" s="39" t="s">
        <v>273</v>
      </c>
      <c r="B312" s="36">
        <v>1534</v>
      </c>
      <c r="C312" s="37">
        <v>366</v>
      </c>
      <c r="D312" s="38">
        <v>0.238591916558018</v>
      </c>
      <c r="E312" s="38">
        <v>0.955613577023499</v>
      </c>
      <c r="F312"/>
    </row>
    <row r="313" spans="1:6">
      <c r="A313" s="39" t="s">
        <v>274</v>
      </c>
      <c r="B313" s="36">
        <v>4086</v>
      </c>
      <c r="C313" s="37">
        <v>904</v>
      </c>
      <c r="D313" s="38">
        <v>0.221243269701419</v>
      </c>
      <c r="E313" s="38">
        <v>0.296490652673008</v>
      </c>
      <c r="F313"/>
    </row>
    <row r="314" spans="1:6">
      <c r="A314" s="42" t="s">
        <v>390</v>
      </c>
      <c r="B314" s="36"/>
      <c r="C314" s="37">
        <v>84</v>
      </c>
      <c r="D314" s="38"/>
      <c r="E314" s="38"/>
      <c r="F314"/>
    </row>
    <row r="315" spans="1:6">
      <c r="A315" s="43" t="s">
        <v>391</v>
      </c>
      <c r="B315" s="36"/>
      <c r="C315" s="37">
        <v>84</v>
      </c>
      <c r="D315" s="38"/>
      <c r="E315" s="38"/>
      <c r="F315"/>
    </row>
    <row r="316" spans="1:6">
      <c r="A316" s="33" t="s">
        <v>275</v>
      </c>
      <c r="B316" s="34">
        <f>B317</f>
        <v>534</v>
      </c>
      <c r="C316" s="41">
        <v>636</v>
      </c>
      <c r="D316" s="35">
        <v>1.19101123595506</v>
      </c>
      <c r="E316" s="35">
        <v>0.894514767932489</v>
      </c>
      <c r="F316"/>
    </row>
    <row r="317" spans="1:6">
      <c r="A317" s="33" t="s">
        <v>276</v>
      </c>
      <c r="B317" s="36">
        <f>SUM(B318)</f>
        <v>534</v>
      </c>
      <c r="C317" s="37">
        <v>581</v>
      </c>
      <c r="D317" s="38">
        <v>1.08801498127341</v>
      </c>
      <c r="E317" s="38">
        <v>0.851906158357771</v>
      </c>
      <c r="F317"/>
    </row>
    <row r="318" spans="1:6">
      <c r="A318" s="39" t="s">
        <v>8</v>
      </c>
      <c r="B318" s="36">
        <v>534</v>
      </c>
      <c r="C318" s="37">
        <v>546</v>
      </c>
      <c r="D318" s="38">
        <v>1.02247191011236</v>
      </c>
      <c r="E318" s="38">
        <v>1.02631578947368</v>
      </c>
      <c r="F318"/>
    </row>
    <row r="319" spans="1:6">
      <c r="A319" s="40" t="s">
        <v>277</v>
      </c>
      <c r="B319" s="36"/>
      <c r="C319" s="37">
        <v>35</v>
      </c>
      <c r="D319" s="38"/>
      <c r="E319" s="38">
        <v>0.233333333333333</v>
      </c>
      <c r="F319"/>
    </row>
    <row r="320" spans="1:6">
      <c r="A320" s="44" t="s">
        <v>278</v>
      </c>
      <c r="B320" s="36"/>
      <c r="C320" s="37">
        <v>55</v>
      </c>
      <c r="D320" s="38"/>
      <c r="E320" s="38">
        <v>1.89655172413793</v>
      </c>
      <c r="F320"/>
    </row>
    <row r="321" spans="1:6">
      <c r="A321" s="40" t="s">
        <v>279</v>
      </c>
      <c r="B321" s="36"/>
      <c r="C321" s="37">
        <v>55</v>
      </c>
      <c r="D321" s="38"/>
      <c r="E321" s="38">
        <v>1.89655172413793</v>
      </c>
      <c r="F321"/>
    </row>
    <row r="322" spans="1:6">
      <c r="A322" s="33" t="s">
        <v>280</v>
      </c>
      <c r="B322" s="34">
        <f>B323</f>
        <v>849</v>
      </c>
      <c r="C322" s="41">
        <v>1169</v>
      </c>
      <c r="D322" s="35">
        <v>1.37691401648999</v>
      </c>
      <c r="E322" s="35">
        <v>1.03451327433628</v>
      </c>
      <c r="F322"/>
    </row>
    <row r="323" spans="1:6">
      <c r="A323" s="33" t="s">
        <v>281</v>
      </c>
      <c r="B323" s="36">
        <f>SUM(B324:B327)</f>
        <v>849</v>
      </c>
      <c r="C323" s="37">
        <v>1169</v>
      </c>
      <c r="D323" s="38">
        <v>1.37691401648999</v>
      </c>
      <c r="E323" s="38">
        <v>1.03726708074534</v>
      </c>
      <c r="F323"/>
    </row>
    <row r="324" spans="1:6">
      <c r="A324" s="39" t="s">
        <v>8</v>
      </c>
      <c r="B324" s="36">
        <v>224</v>
      </c>
      <c r="C324" s="37">
        <v>270</v>
      </c>
      <c r="D324" s="38">
        <v>1.20535714285714</v>
      </c>
      <c r="E324" s="38">
        <v>1.40625</v>
      </c>
      <c r="F324"/>
    </row>
    <row r="325" spans="1:6">
      <c r="A325" s="39" t="s">
        <v>282</v>
      </c>
      <c r="B325" s="36">
        <v>625</v>
      </c>
      <c r="C325" s="37">
        <v>142</v>
      </c>
      <c r="D325" s="38">
        <v>0.2272</v>
      </c>
      <c r="E325" s="38">
        <v>0.881987577639752</v>
      </c>
      <c r="F325"/>
    </row>
    <row r="326" spans="1:6">
      <c r="A326" s="39" t="s">
        <v>392</v>
      </c>
      <c r="B326" s="36"/>
      <c r="C326" s="37">
        <v>15</v>
      </c>
      <c r="D326" s="38"/>
      <c r="E326" s="38"/>
      <c r="F326"/>
    </row>
    <row r="327" spans="1:6">
      <c r="A327" s="40" t="s">
        <v>393</v>
      </c>
      <c r="B327" s="39">
        <v>0</v>
      </c>
      <c r="C327" s="37">
        <v>742</v>
      </c>
      <c r="D327" s="38"/>
      <c r="E327" s="38">
        <v>0.958656330749354</v>
      </c>
      <c r="F327"/>
    </row>
    <row r="328" spans="1:6">
      <c r="A328" s="44" t="s">
        <v>286</v>
      </c>
      <c r="B328" s="39">
        <v>19</v>
      </c>
      <c r="C328" s="37">
        <v>76</v>
      </c>
      <c r="D328" s="38">
        <v>4</v>
      </c>
      <c r="E328" s="38">
        <v>0.294573643410853</v>
      </c>
      <c r="F328"/>
    </row>
    <row r="329" spans="1:6">
      <c r="A329" s="44" t="s">
        <v>287</v>
      </c>
      <c r="B329" s="39"/>
      <c r="C329" s="37">
        <v>76</v>
      </c>
      <c r="D329" s="38"/>
      <c r="E329" s="38">
        <v>0.294573643410853</v>
      </c>
      <c r="F329"/>
    </row>
    <row r="330" spans="1:6">
      <c r="A330" s="40" t="s">
        <v>288</v>
      </c>
      <c r="B330" s="39">
        <v>19</v>
      </c>
      <c r="C330" s="37">
        <v>76</v>
      </c>
      <c r="D330" s="38">
        <v>4</v>
      </c>
      <c r="E330" s="38">
        <v>0.294573643410853</v>
      </c>
      <c r="F330"/>
    </row>
    <row r="331" spans="1:6">
      <c r="A331" s="33" t="s">
        <v>289</v>
      </c>
      <c r="B331" s="34">
        <f>B332+B337</f>
        <v>959</v>
      </c>
      <c r="C331" s="41">
        <v>6066</v>
      </c>
      <c r="D331" s="35">
        <v>6.32533889468196</v>
      </c>
      <c r="E331" s="35">
        <v>1.54076708153416</v>
      </c>
      <c r="F331"/>
    </row>
    <row r="332" spans="1:6">
      <c r="A332" s="33" t="s">
        <v>290</v>
      </c>
      <c r="B332" s="36">
        <f>SUM(B333:B333)</f>
        <v>878</v>
      </c>
      <c r="C332" s="37">
        <v>5956</v>
      </c>
      <c r="D332" s="38">
        <v>6.78359908883827</v>
      </c>
      <c r="E332" s="38">
        <v>1.54460580912863</v>
      </c>
      <c r="F332"/>
    </row>
    <row r="333" spans="1:6">
      <c r="A333" s="39" t="s">
        <v>394</v>
      </c>
      <c r="B333" s="36">
        <v>878</v>
      </c>
      <c r="C333" s="37">
        <v>2927</v>
      </c>
      <c r="D333" s="38">
        <v>3.33371298405467</v>
      </c>
      <c r="E333" s="38">
        <v>1.69386574074074</v>
      </c>
      <c r="F333"/>
    </row>
    <row r="334" spans="1:6">
      <c r="A334" s="40" t="s">
        <v>395</v>
      </c>
      <c r="B334" s="36"/>
      <c r="C334" s="37">
        <v>98</v>
      </c>
      <c r="D334" s="38"/>
      <c r="E334" s="38">
        <v>0.408333333333333</v>
      </c>
      <c r="F334"/>
    </row>
    <row r="335" spans="1:6">
      <c r="A335" s="40" t="s">
        <v>396</v>
      </c>
      <c r="B335" s="36"/>
      <c r="C335" s="37">
        <v>20</v>
      </c>
      <c r="D335" s="38"/>
      <c r="E335" s="38">
        <v>0.01354096140826</v>
      </c>
      <c r="F335"/>
    </row>
    <row r="336" spans="1:6">
      <c r="A336" s="40" t="s">
        <v>294</v>
      </c>
      <c r="B336" s="36"/>
      <c r="C336" s="37">
        <v>2911</v>
      </c>
      <c r="D336" s="38"/>
      <c r="E336" s="38">
        <v>9.36012861736334</v>
      </c>
      <c r="F336"/>
    </row>
    <row r="337" spans="1:6">
      <c r="A337" s="33" t="s">
        <v>295</v>
      </c>
      <c r="B337" s="36">
        <f>SUM(B338)</f>
        <v>81</v>
      </c>
      <c r="C337" s="37">
        <v>110</v>
      </c>
      <c r="D337" s="38">
        <v>1.35802469135802</v>
      </c>
      <c r="E337" s="38">
        <v>1.35802469135802</v>
      </c>
      <c r="F337"/>
    </row>
    <row r="338" spans="1:6">
      <c r="A338" s="39" t="s">
        <v>8</v>
      </c>
      <c r="B338" s="36">
        <v>81</v>
      </c>
      <c r="C338" s="37">
        <v>110</v>
      </c>
      <c r="D338" s="38">
        <v>1.35802469135802</v>
      </c>
      <c r="E338" s="38">
        <v>1.35802469135802</v>
      </c>
      <c r="F338"/>
    </row>
    <row r="339" spans="1:6">
      <c r="A339" s="33" t="s">
        <v>296</v>
      </c>
      <c r="B339" s="34">
        <f>B345+B340+B347</f>
        <v>23850</v>
      </c>
      <c r="C339" s="41">
        <v>36216</v>
      </c>
      <c r="D339" s="35">
        <v>1.51849056603774</v>
      </c>
      <c r="E339" s="35">
        <v>2.27573205982154</v>
      </c>
      <c r="F339"/>
    </row>
    <row r="340" spans="1:6">
      <c r="A340" s="33" t="s">
        <v>297</v>
      </c>
      <c r="B340" s="36">
        <f>SUM(B341:B343)</f>
        <v>15834</v>
      </c>
      <c r="C340" s="37">
        <v>17698</v>
      </c>
      <c r="D340" s="38">
        <v>1.11772135910067</v>
      </c>
      <c r="E340" s="38">
        <v>1.88899562386594</v>
      </c>
      <c r="F340"/>
    </row>
    <row r="341" spans="1:6">
      <c r="A341" s="39" t="s">
        <v>397</v>
      </c>
      <c r="B341" s="36">
        <v>12013</v>
      </c>
      <c r="C341" s="37">
        <v>978</v>
      </c>
      <c r="D341" s="38">
        <v>0.0814118038791309</v>
      </c>
      <c r="E341" s="38">
        <v>1.01981230448384</v>
      </c>
      <c r="F341"/>
    </row>
    <row r="342" spans="1:6">
      <c r="A342" s="40" t="s">
        <v>300</v>
      </c>
      <c r="B342" s="36">
        <v>3391</v>
      </c>
      <c r="C342" s="37">
        <v>10576</v>
      </c>
      <c r="D342" s="38">
        <v>3.11884399882041</v>
      </c>
      <c r="E342" s="38">
        <v>1.43112313937754</v>
      </c>
      <c r="F342"/>
    </row>
    <row r="343" spans="1:6">
      <c r="A343" s="40" t="s">
        <v>398</v>
      </c>
      <c r="B343" s="36">
        <v>430</v>
      </c>
      <c r="C343" s="37">
        <v>1785</v>
      </c>
      <c r="D343" s="38">
        <v>4.15116279069767</v>
      </c>
      <c r="E343" s="38">
        <v>3.37429111531191</v>
      </c>
      <c r="F343"/>
    </row>
    <row r="344" spans="1:6">
      <c r="A344" s="40" t="s">
        <v>302</v>
      </c>
      <c r="B344" s="36"/>
      <c r="C344" s="37">
        <v>4359</v>
      </c>
      <c r="D344" s="38"/>
      <c r="E344" s="38">
        <v>11.1769230769231</v>
      </c>
      <c r="F344"/>
    </row>
    <row r="345" spans="1:6">
      <c r="A345" s="33" t="s">
        <v>303</v>
      </c>
      <c r="B345" s="36">
        <f>SUM(B346)</f>
        <v>8011</v>
      </c>
      <c r="C345" s="37">
        <v>6505</v>
      </c>
      <c r="D345" s="38">
        <v>0.812008488328548</v>
      </c>
      <c r="E345" s="38">
        <v>0.994648318042814</v>
      </c>
      <c r="F345"/>
    </row>
    <row r="346" spans="1:6">
      <c r="A346" s="39" t="s">
        <v>304</v>
      </c>
      <c r="B346" s="36">
        <v>8011</v>
      </c>
      <c r="C346" s="37">
        <v>6505</v>
      </c>
      <c r="D346" s="38">
        <v>0.812008488328548</v>
      </c>
      <c r="E346" s="38">
        <v>0.994648318042814</v>
      </c>
      <c r="F346"/>
    </row>
    <row r="347" ht="14" customHeight="1" spans="1:6">
      <c r="A347" s="33" t="s">
        <v>305</v>
      </c>
      <c r="B347" s="36">
        <f>SUM(B349)</f>
        <v>5</v>
      </c>
      <c r="C347" s="37">
        <v>12013</v>
      </c>
      <c r="D347" s="38">
        <v>2402.6</v>
      </c>
      <c r="E347" s="38">
        <v>2402.6</v>
      </c>
      <c r="F347"/>
    </row>
    <row r="348" spans="1:6">
      <c r="A348" s="40" t="s">
        <v>399</v>
      </c>
      <c r="B348" s="36"/>
      <c r="C348" s="37">
        <v>12013</v>
      </c>
      <c r="D348" s="38"/>
      <c r="E348" s="38"/>
      <c r="F348"/>
    </row>
    <row r="349" spans="1:6">
      <c r="A349" s="39" t="s">
        <v>304</v>
      </c>
      <c r="B349" s="36">
        <v>5</v>
      </c>
      <c r="C349" s="37"/>
      <c r="D349" s="38">
        <v>0</v>
      </c>
      <c r="E349" s="38"/>
      <c r="F349"/>
    </row>
    <row r="350" spans="1:6">
      <c r="A350" s="33" t="s">
        <v>306</v>
      </c>
      <c r="B350" s="34">
        <f>B351+B354</f>
        <v>703</v>
      </c>
      <c r="C350" s="41">
        <v>785</v>
      </c>
      <c r="D350" s="35">
        <v>1.11664295874822</v>
      </c>
      <c r="E350" s="35">
        <v>1.63883089770355</v>
      </c>
      <c r="F350"/>
    </row>
    <row r="351" spans="1:6">
      <c r="A351" s="33" t="s">
        <v>307</v>
      </c>
      <c r="B351" s="36">
        <f>SUM(B352)</f>
        <v>0</v>
      </c>
      <c r="C351" s="37">
        <v>82</v>
      </c>
      <c r="D351" s="38"/>
      <c r="E351" s="38">
        <v>0.438502673796791</v>
      </c>
      <c r="F351"/>
    </row>
    <row r="352" spans="1:6">
      <c r="A352" s="39" t="s">
        <v>8</v>
      </c>
      <c r="B352" s="36">
        <v>0</v>
      </c>
      <c r="C352" s="37"/>
      <c r="D352" s="38"/>
      <c r="E352" s="38"/>
      <c r="F352"/>
    </row>
    <row r="353" spans="1:6">
      <c r="A353" s="40" t="s">
        <v>308</v>
      </c>
      <c r="B353" s="36"/>
      <c r="C353" s="37">
        <v>82</v>
      </c>
      <c r="D353" s="38"/>
      <c r="E353" s="38">
        <v>0.773584905660377</v>
      </c>
      <c r="F353"/>
    </row>
    <row r="354" spans="1:6">
      <c r="A354" s="33" t="s">
        <v>311</v>
      </c>
      <c r="B354" s="36">
        <f>SUM(B355:B355)</f>
        <v>703</v>
      </c>
      <c r="C354" s="37">
        <v>703</v>
      </c>
      <c r="D354" s="38">
        <v>1</v>
      </c>
      <c r="E354" s="38">
        <v>2.41580756013746</v>
      </c>
      <c r="F354"/>
    </row>
    <row r="355" spans="1:6">
      <c r="A355" s="39" t="s">
        <v>312</v>
      </c>
      <c r="B355" s="36">
        <v>703</v>
      </c>
      <c r="C355" s="37">
        <v>703</v>
      </c>
      <c r="D355" s="38">
        <v>1</v>
      </c>
      <c r="E355" s="38">
        <v>2.59409594095941</v>
      </c>
      <c r="F355"/>
    </row>
    <row r="356" spans="1:6">
      <c r="A356" s="33" t="s">
        <v>314</v>
      </c>
      <c r="B356" s="34">
        <f>B357+B360+B362</f>
        <v>692</v>
      </c>
      <c r="C356" s="41">
        <v>5406</v>
      </c>
      <c r="D356" s="35">
        <v>7.8121387283237</v>
      </c>
      <c r="E356" s="35">
        <v>2.23388429752066</v>
      </c>
      <c r="F356"/>
    </row>
    <row r="357" spans="1:6">
      <c r="A357" s="33" t="s">
        <v>315</v>
      </c>
      <c r="B357" s="36">
        <f>SUM(B358)</f>
        <v>454</v>
      </c>
      <c r="C357" s="37">
        <v>816</v>
      </c>
      <c r="D357" s="38">
        <v>1.79735682819383</v>
      </c>
      <c r="E357" s="38">
        <v>2.05541561712846</v>
      </c>
      <c r="F357"/>
    </row>
    <row r="358" spans="1:6">
      <c r="A358" s="39" t="s">
        <v>8</v>
      </c>
      <c r="B358" s="36">
        <v>454</v>
      </c>
      <c r="C358" s="37">
        <v>766</v>
      </c>
      <c r="D358" s="38">
        <v>1.68722466960352</v>
      </c>
      <c r="E358" s="38">
        <v>1.92947103274559</v>
      </c>
      <c r="F358"/>
    </row>
    <row r="359" spans="1:6">
      <c r="A359" s="39" t="s">
        <v>400</v>
      </c>
      <c r="B359" s="36"/>
      <c r="C359" s="37">
        <v>50</v>
      </c>
      <c r="D359" s="38"/>
      <c r="E359" s="38"/>
      <c r="F359"/>
    </row>
    <row r="360" spans="1:6">
      <c r="A360" s="33" t="s">
        <v>316</v>
      </c>
      <c r="B360" s="36">
        <f>SUM(B361)</f>
        <v>95</v>
      </c>
      <c r="C360" s="37">
        <v>156</v>
      </c>
      <c r="D360" s="38">
        <v>1.64210526315789</v>
      </c>
      <c r="E360" s="38">
        <v>10.4</v>
      </c>
      <c r="F360"/>
    </row>
    <row r="361" spans="1:6">
      <c r="A361" s="39" t="s">
        <v>401</v>
      </c>
      <c r="B361" s="36">
        <v>95</v>
      </c>
      <c r="C361" s="37">
        <v>156</v>
      </c>
      <c r="D361" s="38">
        <v>1.64210526315789</v>
      </c>
      <c r="E361" s="38">
        <v>10.4</v>
      </c>
      <c r="F361"/>
    </row>
    <row r="362" spans="1:6">
      <c r="A362" s="33" t="s">
        <v>317</v>
      </c>
      <c r="B362" s="36">
        <f>SUM(B363)</f>
        <v>143</v>
      </c>
      <c r="C362" s="37">
        <v>173</v>
      </c>
      <c r="D362" s="38">
        <v>1.20979020979021</v>
      </c>
      <c r="E362" s="38">
        <v>1.3515625</v>
      </c>
      <c r="F362"/>
    </row>
    <row r="363" spans="1:6">
      <c r="A363" s="39" t="s">
        <v>312</v>
      </c>
      <c r="B363" s="36">
        <v>143</v>
      </c>
      <c r="C363" s="37">
        <v>173</v>
      </c>
      <c r="D363" s="38">
        <v>1.20979020979021</v>
      </c>
      <c r="E363" s="38">
        <v>1.3515625</v>
      </c>
      <c r="F363"/>
    </row>
    <row r="364" spans="1:6">
      <c r="A364" s="44" t="s">
        <v>318</v>
      </c>
      <c r="B364" s="36"/>
      <c r="C364" s="37">
        <v>2403</v>
      </c>
      <c r="D364" s="38"/>
      <c r="E364" s="38">
        <v>2403</v>
      </c>
      <c r="F364"/>
    </row>
    <row r="365" spans="1:6">
      <c r="A365" s="40" t="s">
        <v>319</v>
      </c>
      <c r="B365" s="36"/>
      <c r="C365" s="37">
        <v>2403</v>
      </c>
      <c r="D365" s="38"/>
      <c r="E365" s="38">
        <v>2403</v>
      </c>
      <c r="F365"/>
    </row>
    <row r="366" spans="1:6">
      <c r="A366" s="44" t="s">
        <v>320</v>
      </c>
      <c r="B366" s="36"/>
      <c r="C366" s="37">
        <v>1858</v>
      </c>
      <c r="D366" s="38"/>
      <c r="E366" s="38">
        <v>0.988823842469399</v>
      </c>
      <c r="F366"/>
    </row>
    <row r="367" spans="1:6">
      <c r="A367" s="40" t="s">
        <v>321</v>
      </c>
      <c r="B367" s="36"/>
      <c r="C367" s="37">
        <v>1858</v>
      </c>
      <c r="D367" s="38"/>
      <c r="E367" s="38">
        <v>1.1419791026429</v>
      </c>
      <c r="F367"/>
    </row>
    <row r="368" spans="1:6">
      <c r="A368" s="33" t="s">
        <v>324</v>
      </c>
      <c r="B368" s="34">
        <f>B369</f>
        <v>3733</v>
      </c>
      <c r="C368" s="37"/>
      <c r="D368" s="38">
        <v>0</v>
      </c>
      <c r="E368" s="38"/>
      <c r="F368"/>
    </row>
    <row r="369" spans="1:6">
      <c r="A369" s="33" t="s">
        <v>325</v>
      </c>
      <c r="B369" s="36">
        <f>SUM(B370)</f>
        <v>3733</v>
      </c>
      <c r="C369" s="37"/>
      <c r="D369" s="38">
        <v>0</v>
      </c>
      <c r="E369" s="38"/>
      <c r="F369"/>
    </row>
    <row r="370" spans="1:6">
      <c r="A370" s="39" t="s">
        <v>326</v>
      </c>
      <c r="B370" s="36">
        <v>3733</v>
      </c>
      <c r="C370" s="37"/>
      <c r="D370" s="38">
        <v>0</v>
      </c>
      <c r="E370" s="38"/>
      <c r="F370"/>
    </row>
    <row r="371" spans="1:6">
      <c r="A371" s="44" t="s">
        <v>402</v>
      </c>
      <c r="B371" s="34"/>
      <c r="C371" s="37">
        <v>606</v>
      </c>
      <c r="D371" s="38"/>
      <c r="E371" s="38">
        <v>17.8235294117647</v>
      </c>
      <c r="F371"/>
    </row>
    <row r="372" spans="1:6">
      <c r="A372" s="40" t="s">
        <v>328</v>
      </c>
      <c r="B372" s="36"/>
      <c r="C372" s="37">
        <v>606</v>
      </c>
      <c r="D372" s="38"/>
      <c r="E372" s="38">
        <v>17.8235294117647</v>
      </c>
      <c r="F372"/>
    </row>
    <row r="373" spans="1:6">
      <c r="A373" s="40"/>
      <c r="B373" s="36"/>
      <c r="C373" s="37">
        <v>606</v>
      </c>
      <c r="D373" s="38"/>
      <c r="E373" s="38"/>
      <c r="F373"/>
    </row>
    <row r="374" spans="1:6">
      <c r="A374" s="33" t="s">
        <v>329</v>
      </c>
      <c r="B374" s="34">
        <f>B375</f>
        <v>6028</v>
      </c>
      <c r="C374" s="41">
        <v>6028</v>
      </c>
      <c r="D374" s="35">
        <v>1</v>
      </c>
      <c r="E374" s="35">
        <v>1.08966015907448</v>
      </c>
      <c r="F374"/>
    </row>
    <row r="375" spans="1:6">
      <c r="A375" s="33" t="s">
        <v>330</v>
      </c>
      <c r="B375" s="36">
        <v>6028</v>
      </c>
      <c r="C375" s="37">
        <v>6028</v>
      </c>
      <c r="D375" s="38">
        <v>1</v>
      </c>
      <c r="E375" s="38">
        <v>1.08966015907448</v>
      </c>
      <c r="F375"/>
    </row>
    <row r="376" spans="1:6">
      <c r="A376" s="39" t="s">
        <v>331</v>
      </c>
      <c r="B376" s="36">
        <v>6739</v>
      </c>
      <c r="C376" s="37">
        <v>6028</v>
      </c>
      <c r="D376" s="38">
        <v>0.894494732156106</v>
      </c>
      <c r="E376" s="38">
        <v>1.08966015907448</v>
      </c>
      <c r="F376"/>
    </row>
    <row r="377" spans="1:6">
      <c r="A377" s="44" t="s">
        <v>332</v>
      </c>
      <c r="B377" s="34">
        <v>55</v>
      </c>
      <c r="C377" s="41">
        <v>30</v>
      </c>
      <c r="D377" s="38">
        <v>0.545454545454545</v>
      </c>
      <c r="E377" s="38">
        <v>0.967741935483871</v>
      </c>
      <c r="F377"/>
    </row>
    <row r="378" spans="1:6">
      <c r="A378" s="39" t="s">
        <v>333</v>
      </c>
      <c r="B378" s="36">
        <v>55</v>
      </c>
      <c r="C378" s="37">
        <v>30</v>
      </c>
      <c r="D378" s="38">
        <v>0.545454545454545</v>
      </c>
      <c r="E378" s="38">
        <v>0.967741935483871</v>
      </c>
      <c r="F378"/>
    </row>
    <row r="379" spans="1:6">
      <c r="A379" s="33" t="s">
        <v>334</v>
      </c>
      <c r="B379" s="41">
        <f>B6+B76+B79+B95+B114+B124+B143+B182+B213+B238+B251+B300+B316+B322+B331+B339+B350+B356+B374+B377+B328+B368</f>
        <v>378237</v>
      </c>
      <c r="C379" s="41">
        <f>C6+C76+C79+C95+C114+C124+C143+C182+C213+C238+C251+C300+C316+C322+C331+C339+C350+C356+C371+C374+C377+C328</f>
        <v>555736</v>
      </c>
      <c r="D379" s="35">
        <f>C379/B379</f>
        <v>1.46927984306136</v>
      </c>
      <c r="E379" s="35">
        <v>1.283546859013</v>
      </c>
      <c r="F379"/>
    </row>
  </sheetData>
  <mergeCells count="6">
    <mergeCell ref="A2:E2"/>
    <mergeCell ref="A4:A5"/>
    <mergeCell ref="B4:B5"/>
    <mergeCell ref="C4:C5"/>
    <mergeCell ref="D4:D5"/>
    <mergeCell ref="E4:E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22"/>
  <sheetViews>
    <sheetView topLeftCell="A121" workbookViewId="0">
      <selection activeCell="E339" sqref="E339"/>
    </sheetView>
  </sheetViews>
  <sheetFormatPr defaultColWidth="9" defaultRowHeight="13.5" outlineLevelCol="1"/>
  <cols>
    <col min="1" max="1" width="20.25" customWidth="1"/>
  </cols>
  <sheetData>
    <row r="1" spans="1:2">
      <c r="A1" s="1" t="s">
        <v>403</v>
      </c>
      <c r="B1" s="2">
        <v>45649</v>
      </c>
    </row>
    <row r="2" spans="1:2">
      <c r="A2" s="1" t="s">
        <v>404</v>
      </c>
      <c r="B2" s="2">
        <v>1385</v>
      </c>
    </row>
    <row r="3" spans="1:2">
      <c r="A3" s="3" t="s">
        <v>32</v>
      </c>
      <c r="B3" s="2">
        <v>1383</v>
      </c>
    </row>
    <row r="4" spans="1:2">
      <c r="A4" s="3" t="s">
        <v>405</v>
      </c>
      <c r="B4" s="2">
        <v>2</v>
      </c>
    </row>
    <row r="5" spans="1:2">
      <c r="A5" s="1" t="s">
        <v>406</v>
      </c>
      <c r="B5" s="2">
        <v>1209</v>
      </c>
    </row>
    <row r="6" spans="1:2">
      <c r="A6" s="3" t="s">
        <v>32</v>
      </c>
      <c r="B6" s="2">
        <v>1204</v>
      </c>
    </row>
    <row r="7" spans="1:2">
      <c r="A7" s="3" t="s">
        <v>407</v>
      </c>
      <c r="B7" s="2">
        <v>5</v>
      </c>
    </row>
    <row r="8" spans="1:2">
      <c r="A8" s="1" t="s">
        <v>408</v>
      </c>
      <c r="B8" s="2">
        <v>18078</v>
      </c>
    </row>
    <row r="9" spans="1:2">
      <c r="A9" s="3" t="s">
        <v>32</v>
      </c>
      <c r="B9" s="2">
        <v>17441</v>
      </c>
    </row>
    <row r="10" spans="1:2">
      <c r="A10" s="3" t="s">
        <v>409</v>
      </c>
      <c r="B10" s="2">
        <v>136</v>
      </c>
    </row>
    <row r="11" spans="1:2">
      <c r="A11" s="3" t="s">
        <v>410</v>
      </c>
      <c r="B11" s="2">
        <v>276</v>
      </c>
    </row>
    <row r="12" spans="1:2">
      <c r="A12" s="3" t="s">
        <v>411</v>
      </c>
      <c r="B12" s="2">
        <v>225</v>
      </c>
    </row>
    <row r="13" spans="1:2">
      <c r="A13" s="1" t="s">
        <v>412</v>
      </c>
      <c r="B13" s="2">
        <v>3420</v>
      </c>
    </row>
    <row r="14" spans="1:2">
      <c r="A14" s="3" t="s">
        <v>32</v>
      </c>
      <c r="B14" s="2">
        <v>2182</v>
      </c>
    </row>
    <row r="15" spans="1:2">
      <c r="A15" s="3" t="s">
        <v>413</v>
      </c>
      <c r="B15" s="2">
        <v>1238</v>
      </c>
    </row>
    <row r="16" spans="1:2">
      <c r="A16" s="1" t="s">
        <v>414</v>
      </c>
      <c r="B16" s="2">
        <v>753</v>
      </c>
    </row>
    <row r="17" spans="1:2">
      <c r="A17" s="3" t="s">
        <v>32</v>
      </c>
      <c r="B17" s="2">
        <v>752</v>
      </c>
    </row>
    <row r="18" spans="1:2">
      <c r="A18" s="3" t="s">
        <v>17</v>
      </c>
      <c r="B18" s="2">
        <v>1</v>
      </c>
    </row>
    <row r="19" spans="1:2">
      <c r="A19" s="1" t="s">
        <v>415</v>
      </c>
      <c r="B19" s="2">
        <v>2530</v>
      </c>
    </row>
    <row r="20" spans="1:2">
      <c r="A20" s="3" t="s">
        <v>32</v>
      </c>
      <c r="B20" s="2">
        <v>2065</v>
      </c>
    </row>
    <row r="21" spans="1:2">
      <c r="A21" s="3"/>
      <c r="B21" s="2"/>
    </row>
    <row r="22" spans="1:2">
      <c r="A22" s="3" t="s">
        <v>416</v>
      </c>
      <c r="B22" s="2">
        <v>95</v>
      </c>
    </row>
    <row r="23" spans="1:2">
      <c r="A23" s="3" t="s">
        <v>417</v>
      </c>
      <c r="B23" s="2">
        <v>370</v>
      </c>
    </row>
    <row r="24" spans="1:2">
      <c r="A24" s="1" t="s">
        <v>418</v>
      </c>
      <c r="B24" s="2">
        <v>111</v>
      </c>
    </row>
    <row r="25" spans="1:2">
      <c r="A25" s="3" t="s">
        <v>32</v>
      </c>
      <c r="B25" s="2">
        <v>111</v>
      </c>
    </row>
    <row r="26" spans="1:2">
      <c r="A26" s="1" t="s">
        <v>419</v>
      </c>
      <c r="B26" s="2">
        <v>911</v>
      </c>
    </row>
    <row r="27" spans="1:2">
      <c r="A27" s="3" t="s">
        <v>32</v>
      </c>
      <c r="B27" s="2">
        <v>890</v>
      </c>
    </row>
    <row r="28" spans="1:2">
      <c r="A28" s="3" t="s">
        <v>420</v>
      </c>
      <c r="B28" s="2">
        <v>21</v>
      </c>
    </row>
    <row r="29" spans="1:2">
      <c r="A29" s="1" t="s">
        <v>421</v>
      </c>
      <c r="B29" s="2">
        <v>967</v>
      </c>
    </row>
    <row r="30" spans="1:2">
      <c r="A30" s="3" t="s">
        <v>32</v>
      </c>
      <c r="B30" s="2">
        <v>871</v>
      </c>
    </row>
    <row r="31" spans="1:2">
      <c r="A31" s="3" t="s">
        <v>422</v>
      </c>
      <c r="B31" s="2">
        <v>96</v>
      </c>
    </row>
    <row r="32" spans="1:2">
      <c r="A32" s="1" t="s">
        <v>423</v>
      </c>
      <c r="B32" s="2">
        <v>971</v>
      </c>
    </row>
    <row r="33" spans="1:2">
      <c r="A33" s="3" t="s">
        <v>32</v>
      </c>
      <c r="B33" s="2">
        <v>925</v>
      </c>
    </row>
    <row r="34" spans="1:2">
      <c r="A34" s="3" t="s">
        <v>424</v>
      </c>
      <c r="B34" s="2">
        <v>46</v>
      </c>
    </row>
    <row r="35" spans="1:2">
      <c r="A35" s="1" t="s">
        <v>425</v>
      </c>
      <c r="B35" s="2">
        <v>841</v>
      </c>
    </row>
    <row r="36" spans="1:2">
      <c r="A36" s="3" t="s">
        <v>32</v>
      </c>
      <c r="B36" s="2">
        <v>838</v>
      </c>
    </row>
    <row r="37" spans="1:2">
      <c r="A37" s="3" t="s">
        <v>28</v>
      </c>
      <c r="B37" s="2">
        <v>3</v>
      </c>
    </row>
    <row r="38" spans="1:2">
      <c r="A38" s="1" t="s">
        <v>31</v>
      </c>
      <c r="B38" s="2">
        <v>912</v>
      </c>
    </row>
    <row r="39" spans="1:2">
      <c r="A39" s="3" t="s">
        <v>33</v>
      </c>
      <c r="B39" s="2">
        <v>912</v>
      </c>
    </row>
    <row r="40" spans="1:2">
      <c r="A40" s="1" t="s">
        <v>426</v>
      </c>
      <c r="B40" s="2">
        <v>195</v>
      </c>
    </row>
    <row r="41" spans="1:2">
      <c r="A41" s="3" t="s">
        <v>32</v>
      </c>
      <c r="B41" s="2">
        <v>195</v>
      </c>
    </row>
    <row r="42" spans="1:2">
      <c r="A42" s="1" t="s">
        <v>427</v>
      </c>
      <c r="B42" s="2">
        <v>117</v>
      </c>
    </row>
    <row r="43" spans="1:2">
      <c r="A43" s="3" t="s">
        <v>32</v>
      </c>
      <c r="B43" s="2">
        <v>117</v>
      </c>
    </row>
    <row r="44" spans="1:2">
      <c r="A44" s="1" t="s">
        <v>428</v>
      </c>
      <c r="B44" s="2">
        <v>1035</v>
      </c>
    </row>
    <row r="45" spans="1:2">
      <c r="A45" s="3" t="s">
        <v>32</v>
      </c>
      <c r="B45" s="2">
        <v>522</v>
      </c>
    </row>
    <row r="46" spans="1:2">
      <c r="A46" s="3" t="s">
        <v>429</v>
      </c>
      <c r="B46" s="2">
        <v>512</v>
      </c>
    </row>
    <row r="47" spans="1:2">
      <c r="A47" s="3" t="s">
        <v>39</v>
      </c>
      <c r="B47" s="2">
        <v>1</v>
      </c>
    </row>
    <row r="48" spans="1:2">
      <c r="A48" s="1" t="s">
        <v>430</v>
      </c>
      <c r="B48" s="2">
        <v>1885</v>
      </c>
    </row>
    <row r="49" spans="1:2">
      <c r="A49" s="3" t="s">
        <v>32</v>
      </c>
      <c r="B49" s="2">
        <v>1569</v>
      </c>
    </row>
    <row r="50" spans="1:2">
      <c r="A50" s="3" t="s">
        <v>37</v>
      </c>
      <c r="B50" s="2">
        <v>143</v>
      </c>
    </row>
    <row r="51" spans="1:2">
      <c r="A51" s="3" t="s">
        <v>409</v>
      </c>
      <c r="B51" s="2">
        <v>173</v>
      </c>
    </row>
    <row r="52" spans="1:2">
      <c r="A52" s="1" t="s">
        <v>431</v>
      </c>
      <c r="B52" s="2">
        <v>1074</v>
      </c>
    </row>
    <row r="53" spans="1:2">
      <c r="A53" s="3" t="s">
        <v>32</v>
      </c>
      <c r="B53" s="2">
        <v>455</v>
      </c>
    </row>
    <row r="54" spans="1:2">
      <c r="A54" s="3" t="s">
        <v>432</v>
      </c>
      <c r="B54" s="2">
        <v>619</v>
      </c>
    </row>
    <row r="55" spans="1:2">
      <c r="A55" s="1" t="s">
        <v>433</v>
      </c>
      <c r="B55" s="2">
        <v>424</v>
      </c>
    </row>
    <row r="56" spans="1:2">
      <c r="A56" s="3" t="s">
        <v>32</v>
      </c>
      <c r="B56" s="2">
        <v>424</v>
      </c>
    </row>
    <row r="57" spans="1:2">
      <c r="A57" s="1" t="s">
        <v>434</v>
      </c>
      <c r="B57" s="2">
        <v>2071</v>
      </c>
    </row>
    <row r="58" spans="1:2">
      <c r="A58" s="3" t="s">
        <v>32</v>
      </c>
      <c r="B58" s="2">
        <v>1601</v>
      </c>
    </row>
    <row r="59" spans="1:2">
      <c r="A59" s="3" t="s">
        <v>435</v>
      </c>
      <c r="B59" s="2">
        <v>470</v>
      </c>
    </row>
    <row r="60" spans="1:2">
      <c r="A60" s="1" t="s">
        <v>436</v>
      </c>
      <c r="B60" s="2">
        <v>341</v>
      </c>
    </row>
    <row r="61" spans="1:2">
      <c r="A61" s="3" t="s">
        <v>32</v>
      </c>
      <c r="B61" s="2">
        <v>287</v>
      </c>
    </row>
    <row r="62" spans="1:2">
      <c r="A62" s="3" t="s">
        <v>37</v>
      </c>
      <c r="B62" s="2">
        <v>53</v>
      </c>
    </row>
    <row r="63" spans="1:2">
      <c r="A63" s="3" t="s">
        <v>48</v>
      </c>
      <c r="B63" s="2">
        <v>1</v>
      </c>
    </row>
    <row r="64" spans="1:2">
      <c r="A64" s="1" t="s">
        <v>437</v>
      </c>
      <c r="B64" s="2">
        <v>2028</v>
      </c>
    </row>
    <row r="65" spans="1:2">
      <c r="A65" s="3" t="s">
        <v>32</v>
      </c>
      <c r="B65" s="2">
        <v>1920</v>
      </c>
    </row>
    <row r="66" spans="1:2">
      <c r="A66" s="3" t="s">
        <v>438</v>
      </c>
      <c r="B66" s="2">
        <v>34</v>
      </c>
    </row>
    <row r="67" spans="1:2">
      <c r="A67" s="3" t="s">
        <v>51</v>
      </c>
      <c r="B67" s="2">
        <v>74</v>
      </c>
    </row>
    <row r="68" spans="1:2">
      <c r="A68" s="1" t="s">
        <v>439</v>
      </c>
      <c r="B68" s="2">
        <v>4391</v>
      </c>
    </row>
    <row r="69" spans="1:2">
      <c r="A69" s="3" t="s">
        <v>440</v>
      </c>
      <c r="B69" s="2">
        <v>4391</v>
      </c>
    </row>
    <row r="70" spans="1:2">
      <c r="A70" s="3"/>
      <c r="B70" s="2"/>
    </row>
    <row r="71" spans="1:2">
      <c r="A71" s="3"/>
      <c r="B71" s="2"/>
    </row>
    <row r="72" spans="1:2">
      <c r="A72" s="3"/>
      <c r="B72" s="2"/>
    </row>
    <row r="73" spans="1:2">
      <c r="A73" s="1" t="s">
        <v>441</v>
      </c>
      <c r="B73" s="2">
        <v>7799</v>
      </c>
    </row>
    <row r="74" spans="1:2">
      <c r="A74" s="1"/>
      <c r="B74" s="2"/>
    </row>
    <row r="75" spans="1:2">
      <c r="A75" s="1"/>
      <c r="B75" s="2"/>
    </row>
    <row r="76" spans="1:2">
      <c r="A76" s="1" t="s">
        <v>442</v>
      </c>
      <c r="B76" s="2">
        <v>6667</v>
      </c>
    </row>
    <row r="77" spans="1:2">
      <c r="A77" s="3" t="s">
        <v>32</v>
      </c>
      <c r="B77" s="2">
        <v>5610</v>
      </c>
    </row>
    <row r="78" spans="1:2">
      <c r="A78" s="3" t="s">
        <v>37</v>
      </c>
      <c r="B78" s="2">
        <v>6</v>
      </c>
    </row>
    <row r="79" spans="1:2">
      <c r="A79" s="3" t="s">
        <v>443</v>
      </c>
      <c r="B79" s="2">
        <v>1051</v>
      </c>
    </row>
    <row r="80" spans="1:2">
      <c r="A80" s="1" t="s">
        <v>444</v>
      </c>
      <c r="B80" s="2">
        <v>99</v>
      </c>
    </row>
    <row r="81" spans="1:2">
      <c r="A81" s="3" t="s">
        <v>32</v>
      </c>
      <c r="B81" s="2">
        <v>99</v>
      </c>
    </row>
    <row r="82" spans="1:2">
      <c r="A82" s="1" t="s">
        <v>445</v>
      </c>
      <c r="B82" s="2">
        <v>119</v>
      </c>
    </row>
    <row r="83" spans="1:2">
      <c r="A83" s="3" t="s">
        <v>32</v>
      </c>
      <c r="B83" s="2">
        <v>119</v>
      </c>
    </row>
    <row r="84" spans="1:2">
      <c r="A84" s="1" t="s">
        <v>446</v>
      </c>
      <c r="B84" s="2">
        <v>914</v>
      </c>
    </row>
    <row r="85" spans="1:2">
      <c r="A85" s="3" t="s">
        <v>32</v>
      </c>
      <c r="B85" s="2">
        <v>688</v>
      </c>
    </row>
    <row r="86" spans="1:2">
      <c r="A86" s="3" t="s">
        <v>447</v>
      </c>
      <c r="B86" s="2">
        <v>35</v>
      </c>
    </row>
    <row r="87" spans="1:2">
      <c r="A87" s="3" t="s">
        <v>448</v>
      </c>
      <c r="B87" s="2">
        <v>8</v>
      </c>
    </row>
    <row r="88" spans="1:2">
      <c r="A88" s="3" t="s">
        <v>449</v>
      </c>
      <c r="B88" s="2">
        <v>183</v>
      </c>
    </row>
    <row r="89" spans="1:2">
      <c r="A89" s="1" t="s">
        <v>450</v>
      </c>
      <c r="B89" s="2">
        <v>73303</v>
      </c>
    </row>
    <row r="90" spans="1:2">
      <c r="A90" s="1" t="s">
        <v>451</v>
      </c>
      <c r="B90" s="2">
        <v>3935</v>
      </c>
    </row>
    <row r="91" spans="1:2">
      <c r="A91" s="3" t="s">
        <v>32</v>
      </c>
      <c r="B91" s="2">
        <v>2983</v>
      </c>
    </row>
    <row r="92" spans="1:2">
      <c r="A92" s="3" t="s">
        <v>452</v>
      </c>
      <c r="B92" s="2">
        <v>952</v>
      </c>
    </row>
    <row r="93" spans="1:2">
      <c r="A93" s="1" t="s">
        <v>453</v>
      </c>
      <c r="B93" s="2">
        <v>67850</v>
      </c>
    </row>
    <row r="94" spans="1:2">
      <c r="A94" s="3" t="s">
        <v>454</v>
      </c>
      <c r="B94" s="2">
        <v>6288</v>
      </c>
    </row>
    <row r="95" spans="1:2">
      <c r="A95" s="3" t="s">
        <v>455</v>
      </c>
      <c r="B95" s="2">
        <v>26799</v>
      </c>
    </row>
    <row r="96" spans="1:2">
      <c r="A96" s="3" t="s">
        <v>456</v>
      </c>
      <c r="B96" s="2">
        <v>4096</v>
      </c>
    </row>
    <row r="97" spans="1:2">
      <c r="A97" s="3" t="s">
        <v>457</v>
      </c>
      <c r="B97" s="2">
        <v>5867</v>
      </c>
    </row>
    <row r="98" spans="1:2">
      <c r="A98" s="3" t="s">
        <v>458</v>
      </c>
      <c r="B98" s="2">
        <v>24800</v>
      </c>
    </row>
    <row r="99" spans="1:2">
      <c r="A99" s="1" t="s">
        <v>459</v>
      </c>
      <c r="B99" s="2">
        <v>1226</v>
      </c>
    </row>
    <row r="100" spans="1:2">
      <c r="A100" s="3" t="s">
        <v>460</v>
      </c>
      <c r="B100" s="2">
        <v>286</v>
      </c>
    </row>
    <row r="101" spans="1:2">
      <c r="A101" s="3" t="s">
        <v>461</v>
      </c>
      <c r="B101" s="2">
        <v>760</v>
      </c>
    </row>
    <row r="102" spans="1:2">
      <c r="A102" s="3" t="s">
        <v>462</v>
      </c>
      <c r="B102" s="2">
        <v>180</v>
      </c>
    </row>
    <row r="103" spans="1:2">
      <c r="A103" s="1" t="s">
        <v>463</v>
      </c>
      <c r="B103" s="2">
        <v>178</v>
      </c>
    </row>
    <row r="104" spans="1:2">
      <c r="A104" s="3" t="s">
        <v>464</v>
      </c>
      <c r="B104" s="2">
        <v>178</v>
      </c>
    </row>
    <row r="105" spans="1:2">
      <c r="A105" s="1" t="s">
        <v>347</v>
      </c>
      <c r="B105" s="2">
        <v>114</v>
      </c>
    </row>
    <row r="106" spans="1:2">
      <c r="A106" s="3" t="s">
        <v>348</v>
      </c>
      <c r="B106" s="2">
        <v>74</v>
      </c>
    </row>
    <row r="107" spans="1:2">
      <c r="A107" s="3" t="s">
        <v>349</v>
      </c>
      <c r="B107" s="2">
        <v>40</v>
      </c>
    </row>
    <row r="108" spans="1:2">
      <c r="A108" s="1" t="s">
        <v>465</v>
      </c>
      <c r="B108" s="2">
        <v>436</v>
      </c>
    </row>
    <row r="109" spans="1:2">
      <c r="A109" s="1" t="s">
        <v>466</v>
      </c>
      <c r="B109" s="2">
        <v>184</v>
      </c>
    </row>
    <row r="110" spans="1:2">
      <c r="A110" s="3" t="s">
        <v>32</v>
      </c>
      <c r="B110" s="2">
        <v>184</v>
      </c>
    </row>
    <row r="111" spans="1:2">
      <c r="A111" s="1" t="s">
        <v>87</v>
      </c>
      <c r="B111" s="2">
        <v>25</v>
      </c>
    </row>
    <row r="112" spans="1:2">
      <c r="A112" s="3" t="s">
        <v>88</v>
      </c>
      <c r="B112" s="2">
        <v>25</v>
      </c>
    </row>
    <row r="113" spans="1:2">
      <c r="A113" s="1" t="s">
        <v>467</v>
      </c>
      <c r="B113" s="2">
        <v>225</v>
      </c>
    </row>
    <row r="114" spans="1:2">
      <c r="A114" s="3" t="s">
        <v>468</v>
      </c>
      <c r="B114" s="2">
        <v>210</v>
      </c>
    </row>
    <row r="115" spans="1:2">
      <c r="A115" s="3" t="s">
        <v>91</v>
      </c>
      <c r="B115" s="2">
        <v>15</v>
      </c>
    </row>
    <row r="116" spans="1:2">
      <c r="A116" s="1" t="s">
        <v>350</v>
      </c>
      <c r="B116" s="2">
        <v>2</v>
      </c>
    </row>
    <row r="117" spans="1:2">
      <c r="A117" s="3" t="s">
        <v>351</v>
      </c>
      <c r="B117" s="2">
        <v>2</v>
      </c>
    </row>
    <row r="118" spans="1:2">
      <c r="A118" s="1" t="s">
        <v>469</v>
      </c>
      <c r="B118" s="2">
        <v>7941</v>
      </c>
    </row>
    <row r="119" spans="1:2">
      <c r="A119" s="1" t="s">
        <v>470</v>
      </c>
      <c r="B119" s="2">
        <v>6524</v>
      </c>
    </row>
    <row r="120" spans="1:2">
      <c r="A120" s="3" t="s">
        <v>32</v>
      </c>
      <c r="B120" s="2">
        <v>3058</v>
      </c>
    </row>
    <row r="121" spans="1:2">
      <c r="A121" s="3" t="s">
        <v>471</v>
      </c>
      <c r="B121" s="2">
        <v>51</v>
      </c>
    </row>
    <row r="122" spans="1:2">
      <c r="A122" s="3" t="s">
        <v>95</v>
      </c>
      <c r="B122" s="2">
        <v>21</v>
      </c>
    </row>
    <row r="123" spans="1:2">
      <c r="A123" s="3" t="s">
        <v>472</v>
      </c>
      <c r="B123" s="2">
        <v>33</v>
      </c>
    </row>
    <row r="124" spans="1:2">
      <c r="A124" s="3" t="s">
        <v>473</v>
      </c>
      <c r="B124" s="2">
        <v>3361</v>
      </c>
    </row>
    <row r="125" spans="1:2">
      <c r="A125" s="1" t="s">
        <v>474</v>
      </c>
      <c r="B125" s="2">
        <v>543</v>
      </c>
    </row>
    <row r="126" spans="1:2">
      <c r="A126" s="3" t="s">
        <v>101</v>
      </c>
      <c r="B126" s="2">
        <v>98</v>
      </c>
    </row>
    <row r="127" spans="1:2">
      <c r="A127" s="3" t="s">
        <v>475</v>
      </c>
      <c r="B127" s="2">
        <v>73</v>
      </c>
    </row>
    <row r="128" spans="1:2">
      <c r="A128" s="3" t="s">
        <v>476</v>
      </c>
      <c r="B128" s="2">
        <v>372</v>
      </c>
    </row>
    <row r="129" spans="1:2">
      <c r="A129" s="4" t="s">
        <v>477</v>
      </c>
      <c r="B129" s="2">
        <v>311</v>
      </c>
    </row>
    <row r="130" spans="1:2">
      <c r="A130" s="5" t="s">
        <v>32</v>
      </c>
      <c r="B130" s="2">
        <v>311</v>
      </c>
    </row>
    <row r="131" spans="1:2">
      <c r="A131" s="4" t="s">
        <v>105</v>
      </c>
      <c r="B131" s="2">
        <v>194</v>
      </c>
    </row>
    <row r="132" spans="1:2">
      <c r="A132" s="5" t="s">
        <v>356</v>
      </c>
      <c r="B132" s="2">
        <v>10</v>
      </c>
    </row>
    <row r="133" spans="1:2">
      <c r="A133" s="5" t="s">
        <v>107</v>
      </c>
      <c r="B133" s="2">
        <v>184</v>
      </c>
    </row>
    <row r="134" spans="1:2">
      <c r="A134" s="1" t="s">
        <v>478</v>
      </c>
      <c r="B134" s="2">
        <v>369</v>
      </c>
    </row>
    <row r="135" spans="1:2">
      <c r="A135" s="3" t="s">
        <v>109</v>
      </c>
      <c r="B135" s="2">
        <v>30</v>
      </c>
    </row>
    <row r="136" spans="1:2">
      <c r="A136" s="3" t="s">
        <v>479</v>
      </c>
      <c r="B136" s="2">
        <v>339</v>
      </c>
    </row>
    <row r="137" spans="1:2">
      <c r="A137" s="1" t="s">
        <v>480</v>
      </c>
      <c r="B137" s="2">
        <v>66965</v>
      </c>
    </row>
    <row r="138" spans="1:2">
      <c r="A138" s="1" t="s">
        <v>481</v>
      </c>
      <c r="B138" s="2">
        <v>1630</v>
      </c>
    </row>
    <row r="139" spans="1:2">
      <c r="A139" s="3" t="s">
        <v>32</v>
      </c>
      <c r="B139" s="2">
        <v>1626</v>
      </c>
    </row>
    <row r="140" spans="1:2">
      <c r="A140" s="3" t="s">
        <v>482</v>
      </c>
      <c r="B140" s="2">
        <v>4</v>
      </c>
    </row>
    <row r="141" spans="1:2">
      <c r="A141" s="1" t="s">
        <v>483</v>
      </c>
      <c r="B141" s="2">
        <v>1084</v>
      </c>
    </row>
    <row r="142" spans="1:2">
      <c r="A142" s="3" t="s">
        <v>32</v>
      </c>
      <c r="B142" s="2">
        <v>1049</v>
      </c>
    </row>
    <row r="143" spans="1:2">
      <c r="A143" s="3" t="s">
        <v>114</v>
      </c>
      <c r="B143" s="2">
        <v>35</v>
      </c>
    </row>
    <row r="144" spans="1:2">
      <c r="A144" s="1" t="s">
        <v>484</v>
      </c>
      <c r="B144" s="2">
        <v>11541</v>
      </c>
    </row>
    <row r="145" spans="1:2">
      <c r="A145" s="3" t="s">
        <v>485</v>
      </c>
      <c r="B145" s="2">
        <v>563</v>
      </c>
    </row>
    <row r="146" spans="1:2">
      <c r="A146" s="3" t="s">
        <v>117</v>
      </c>
      <c r="B146" s="2">
        <v>22</v>
      </c>
    </row>
    <row r="147" spans="1:2">
      <c r="A147" s="3" t="s">
        <v>119</v>
      </c>
      <c r="B147" s="2">
        <v>10201</v>
      </c>
    </row>
    <row r="148" spans="1:2">
      <c r="A148" s="3" t="s">
        <v>486</v>
      </c>
      <c r="B148" s="2">
        <v>755</v>
      </c>
    </row>
    <row r="149" spans="1:2">
      <c r="A149" s="1" t="s">
        <v>487</v>
      </c>
      <c r="B149" s="2">
        <v>5383</v>
      </c>
    </row>
    <row r="150" spans="1:2">
      <c r="A150" s="3" t="s">
        <v>122</v>
      </c>
      <c r="B150" s="2">
        <v>1292</v>
      </c>
    </row>
    <row r="151" spans="1:2">
      <c r="A151" s="3" t="s">
        <v>123</v>
      </c>
      <c r="B151" s="2">
        <v>56</v>
      </c>
    </row>
    <row r="152" spans="1:2">
      <c r="A152" s="3" t="s">
        <v>488</v>
      </c>
      <c r="B152" s="2">
        <v>4035</v>
      </c>
    </row>
    <row r="153" spans="1:2">
      <c r="A153" s="1" t="s">
        <v>489</v>
      </c>
      <c r="B153" s="2">
        <v>1328</v>
      </c>
    </row>
    <row r="154" spans="1:2">
      <c r="A154" s="3" t="s">
        <v>126</v>
      </c>
      <c r="B154" s="2">
        <v>862</v>
      </c>
    </row>
    <row r="155" spans="1:2">
      <c r="A155" s="3" t="s">
        <v>490</v>
      </c>
      <c r="B155" s="2">
        <v>466</v>
      </c>
    </row>
    <row r="156" spans="1:2">
      <c r="A156" s="1" t="s">
        <v>491</v>
      </c>
      <c r="B156" s="2">
        <v>62</v>
      </c>
    </row>
    <row r="157" spans="1:2">
      <c r="A157" s="3" t="s">
        <v>492</v>
      </c>
      <c r="B157" s="2">
        <v>54</v>
      </c>
    </row>
    <row r="158" spans="1:2">
      <c r="A158" s="3" t="s">
        <v>493</v>
      </c>
      <c r="B158" s="2">
        <v>8</v>
      </c>
    </row>
    <row r="159" spans="1:2">
      <c r="A159" s="1" t="s">
        <v>494</v>
      </c>
      <c r="B159" s="2">
        <v>683</v>
      </c>
    </row>
    <row r="160" spans="1:2">
      <c r="A160" s="3" t="s">
        <v>32</v>
      </c>
      <c r="B160" s="2">
        <v>427</v>
      </c>
    </row>
    <row r="161" spans="1:2">
      <c r="A161" s="3" t="s">
        <v>135</v>
      </c>
      <c r="B161" s="2">
        <v>146</v>
      </c>
    </row>
    <row r="162" spans="1:2">
      <c r="A162" s="3" t="s">
        <v>495</v>
      </c>
      <c r="B162" s="2">
        <v>41</v>
      </c>
    </row>
    <row r="163" spans="1:2">
      <c r="A163" s="3" t="s">
        <v>496</v>
      </c>
      <c r="B163" s="2">
        <v>69</v>
      </c>
    </row>
    <row r="164" spans="1:2">
      <c r="A164" s="1" t="s">
        <v>497</v>
      </c>
      <c r="B164" s="2">
        <v>37935</v>
      </c>
    </row>
    <row r="165" spans="1:2">
      <c r="A165" s="3" t="s">
        <v>498</v>
      </c>
      <c r="B165" s="2">
        <v>37935</v>
      </c>
    </row>
    <row r="166" spans="1:2">
      <c r="A166" s="1" t="s">
        <v>499</v>
      </c>
      <c r="B166" s="2">
        <v>6710</v>
      </c>
    </row>
    <row r="167" spans="1:2">
      <c r="A167" s="3" t="s">
        <v>500</v>
      </c>
      <c r="B167" s="2">
        <v>100</v>
      </c>
    </row>
    <row r="168" spans="1:2">
      <c r="A168" s="3" t="s">
        <v>501</v>
      </c>
      <c r="B168" s="2">
        <v>6597</v>
      </c>
    </row>
    <row r="169" spans="1:2">
      <c r="A169" s="3" t="s">
        <v>502</v>
      </c>
      <c r="B169" s="2">
        <v>13</v>
      </c>
    </row>
    <row r="170" spans="1:2">
      <c r="A170" s="1" t="s">
        <v>503</v>
      </c>
      <c r="B170" s="2">
        <v>46</v>
      </c>
    </row>
    <row r="171" spans="1:2">
      <c r="A171" s="3" t="s">
        <v>504</v>
      </c>
      <c r="B171" s="2">
        <v>46</v>
      </c>
    </row>
    <row r="172" spans="1:2">
      <c r="A172" s="3"/>
      <c r="B172" s="2"/>
    </row>
    <row r="173" spans="1:2">
      <c r="A173" s="1" t="s">
        <v>505</v>
      </c>
      <c r="B173" s="2">
        <v>563</v>
      </c>
    </row>
    <row r="174" spans="1:2">
      <c r="A174" s="3" t="s">
        <v>32</v>
      </c>
      <c r="B174" s="2">
        <v>563</v>
      </c>
    </row>
    <row r="175" spans="1:2">
      <c r="A175" s="1" t="s">
        <v>506</v>
      </c>
      <c r="B175" s="2">
        <v>24898</v>
      </c>
    </row>
    <row r="176" spans="1:2">
      <c r="A176" s="1" t="s">
        <v>507</v>
      </c>
      <c r="B176" s="2">
        <v>8705</v>
      </c>
    </row>
    <row r="177" spans="1:2">
      <c r="A177" s="3" t="s">
        <v>32</v>
      </c>
      <c r="B177" s="2">
        <v>8319</v>
      </c>
    </row>
    <row r="178" spans="1:2">
      <c r="A178" s="3" t="s">
        <v>508</v>
      </c>
      <c r="B178" s="2">
        <v>386</v>
      </c>
    </row>
    <row r="179" spans="1:2">
      <c r="A179" s="1" t="s">
        <v>152</v>
      </c>
      <c r="B179" s="2">
        <v>2167</v>
      </c>
    </row>
    <row r="180" spans="1:2">
      <c r="A180" s="3" t="s">
        <v>153</v>
      </c>
      <c r="B180" s="2">
        <v>3</v>
      </c>
    </row>
    <row r="181" spans="1:2">
      <c r="A181" s="3" t="s">
        <v>154</v>
      </c>
      <c r="B181" s="2">
        <v>2164</v>
      </c>
    </row>
    <row r="182" spans="1:2">
      <c r="A182" s="1" t="s">
        <v>509</v>
      </c>
      <c r="B182" s="2">
        <v>536</v>
      </c>
    </row>
    <row r="183" spans="1:2">
      <c r="A183" s="3" t="s">
        <v>510</v>
      </c>
      <c r="B183" s="2">
        <v>536</v>
      </c>
    </row>
    <row r="184" spans="1:2">
      <c r="A184" s="1" t="s">
        <v>511</v>
      </c>
      <c r="B184" s="2">
        <v>2815</v>
      </c>
    </row>
    <row r="185" spans="1:2">
      <c r="A185" s="3" t="s">
        <v>512</v>
      </c>
      <c r="B185" s="2">
        <v>4</v>
      </c>
    </row>
    <row r="186" spans="1:2">
      <c r="A186" s="3" t="s">
        <v>513</v>
      </c>
      <c r="B186" s="2">
        <v>2196</v>
      </c>
    </row>
    <row r="187" spans="1:2">
      <c r="A187" s="3" t="s">
        <v>514</v>
      </c>
      <c r="B187" s="2">
        <v>344</v>
      </c>
    </row>
    <row r="188" spans="1:2">
      <c r="A188" s="3" t="s">
        <v>515</v>
      </c>
      <c r="B188" s="2">
        <v>271</v>
      </c>
    </row>
    <row r="189" spans="1:2">
      <c r="A189" s="1" t="s">
        <v>163</v>
      </c>
      <c r="B189" s="2">
        <v>59</v>
      </c>
    </row>
    <row r="190" spans="1:2">
      <c r="A190" s="3" t="s">
        <v>363</v>
      </c>
      <c r="B190" s="2">
        <v>56</v>
      </c>
    </row>
    <row r="191" spans="1:2">
      <c r="A191" s="3" t="s">
        <v>164</v>
      </c>
      <c r="B191" s="2">
        <v>3</v>
      </c>
    </row>
    <row r="192" spans="1:2">
      <c r="A192" s="1" t="s">
        <v>516</v>
      </c>
      <c r="B192" s="2">
        <v>47</v>
      </c>
    </row>
    <row r="193" spans="1:2">
      <c r="A193" s="3" t="s">
        <v>517</v>
      </c>
      <c r="B193" s="2">
        <v>47</v>
      </c>
    </row>
    <row r="194" spans="1:2">
      <c r="A194" s="1" t="s">
        <v>518</v>
      </c>
      <c r="B194" s="2">
        <v>4766</v>
      </c>
    </row>
    <row r="195" spans="1:2">
      <c r="A195" s="3" t="s">
        <v>519</v>
      </c>
      <c r="B195" s="2">
        <v>4403</v>
      </c>
    </row>
    <row r="196" spans="1:2">
      <c r="A196" s="3" t="s">
        <v>520</v>
      </c>
      <c r="B196" s="2">
        <v>363</v>
      </c>
    </row>
    <row r="197" spans="1:2">
      <c r="A197" s="1" t="s">
        <v>521</v>
      </c>
      <c r="B197" s="2">
        <v>4979</v>
      </c>
    </row>
    <row r="198" spans="1:2">
      <c r="A198" s="3" t="s">
        <v>522</v>
      </c>
      <c r="B198" s="2">
        <v>4979</v>
      </c>
    </row>
    <row r="199" spans="1:2">
      <c r="A199" s="1" t="s">
        <v>523</v>
      </c>
      <c r="B199" s="2">
        <v>14</v>
      </c>
    </row>
    <row r="200" spans="1:2">
      <c r="A200" s="3" t="s">
        <v>524</v>
      </c>
      <c r="B200" s="2">
        <v>14</v>
      </c>
    </row>
    <row r="201" spans="1:2">
      <c r="A201" s="1" t="s">
        <v>175</v>
      </c>
      <c r="B201" s="2">
        <v>419</v>
      </c>
    </row>
    <row r="202" spans="1:2">
      <c r="A202" s="3" t="s">
        <v>32</v>
      </c>
      <c r="B202" s="2">
        <v>388</v>
      </c>
    </row>
    <row r="203" spans="1:2">
      <c r="A203" s="3" t="s">
        <v>176</v>
      </c>
      <c r="B203" s="2">
        <v>31</v>
      </c>
    </row>
    <row r="204" spans="1:2">
      <c r="A204" s="1" t="s">
        <v>179</v>
      </c>
      <c r="B204" s="2">
        <v>391</v>
      </c>
    </row>
    <row r="205" spans="1:2">
      <c r="A205" s="3" t="s">
        <v>180</v>
      </c>
      <c r="B205" s="2">
        <v>391</v>
      </c>
    </row>
    <row r="206" spans="1:2">
      <c r="A206" s="1" t="s">
        <v>525</v>
      </c>
      <c r="B206" s="2">
        <v>4560</v>
      </c>
    </row>
    <row r="207" spans="1:2">
      <c r="A207" s="1" t="s">
        <v>526</v>
      </c>
      <c r="B207" s="2">
        <v>350</v>
      </c>
    </row>
    <row r="208" spans="1:2">
      <c r="A208" s="3" t="s">
        <v>32</v>
      </c>
      <c r="B208" s="2">
        <v>350</v>
      </c>
    </row>
    <row r="209" spans="1:2">
      <c r="A209" s="1" t="s">
        <v>527</v>
      </c>
      <c r="B209" s="2">
        <v>1236</v>
      </c>
    </row>
    <row r="210" spans="1:2">
      <c r="A210" s="3" t="s">
        <v>184</v>
      </c>
      <c r="B210" s="2">
        <v>5</v>
      </c>
    </row>
    <row r="211" spans="1:2">
      <c r="A211" s="3" t="s">
        <v>528</v>
      </c>
      <c r="B211" s="2">
        <v>1188</v>
      </c>
    </row>
    <row r="212" spans="1:2">
      <c r="A212" s="3" t="s">
        <v>186</v>
      </c>
      <c r="B212" s="2">
        <v>43</v>
      </c>
    </row>
    <row r="213" spans="1:2">
      <c r="A213" s="1" t="s">
        <v>529</v>
      </c>
      <c r="B213" s="2">
        <v>920</v>
      </c>
    </row>
    <row r="214" spans="1:2">
      <c r="A214" s="3" t="s">
        <v>188</v>
      </c>
      <c r="B214" s="2">
        <v>35</v>
      </c>
    </row>
    <row r="215" spans="1:2">
      <c r="A215" s="3" t="s">
        <v>189</v>
      </c>
      <c r="B215" s="2">
        <v>125</v>
      </c>
    </row>
    <row r="216" spans="1:2">
      <c r="A216" s="3" t="s">
        <v>530</v>
      </c>
      <c r="B216" s="2">
        <v>760</v>
      </c>
    </row>
    <row r="217" spans="1:2">
      <c r="A217" s="1" t="s">
        <v>531</v>
      </c>
      <c r="B217" s="2">
        <v>1556</v>
      </c>
    </row>
    <row r="218" spans="1:2">
      <c r="A218" s="3" t="s">
        <v>532</v>
      </c>
      <c r="B218" s="2">
        <v>1553</v>
      </c>
    </row>
    <row r="219" spans="1:2">
      <c r="A219" s="3" t="s">
        <v>533</v>
      </c>
      <c r="B219" s="2">
        <v>3</v>
      </c>
    </row>
    <row r="220" spans="1:2">
      <c r="A220" s="1" t="s">
        <v>534</v>
      </c>
      <c r="B220" s="2">
        <v>215</v>
      </c>
    </row>
    <row r="221" spans="1:2">
      <c r="A221" s="3" t="s">
        <v>535</v>
      </c>
      <c r="B221" s="2">
        <v>12</v>
      </c>
    </row>
    <row r="222" spans="1:2">
      <c r="A222" s="3" t="s">
        <v>536</v>
      </c>
      <c r="B222" s="2">
        <v>150</v>
      </c>
    </row>
    <row r="223" spans="1:2">
      <c r="A223" s="3" t="s">
        <v>199</v>
      </c>
      <c r="B223" s="2">
        <v>53</v>
      </c>
    </row>
    <row r="224" spans="1:2">
      <c r="A224" s="1" t="s">
        <v>537</v>
      </c>
      <c r="B224" s="2">
        <v>133</v>
      </c>
    </row>
    <row r="225" spans="1:2">
      <c r="A225" s="3" t="s">
        <v>32</v>
      </c>
      <c r="B225" s="2">
        <v>133</v>
      </c>
    </row>
    <row r="226" spans="1:2">
      <c r="A226" s="1" t="s">
        <v>201</v>
      </c>
      <c r="B226" s="2">
        <v>150</v>
      </c>
    </row>
    <row r="227" spans="1:2">
      <c r="A227" s="3" t="s">
        <v>202</v>
      </c>
      <c r="B227" s="2">
        <v>150</v>
      </c>
    </row>
    <row r="228" spans="1:2">
      <c r="A228" s="1" t="s">
        <v>538</v>
      </c>
      <c r="B228" s="2">
        <v>10817</v>
      </c>
    </row>
    <row r="229" spans="1:2">
      <c r="A229" s="1" t="s">
        <v>539</v>
      </c>
      <c r="B229" s="2">
        <v>7510</v>
      </c>
    </row>
    <row r="230" spans="1:2">
      <c r="A230" s="3" t="s">
        <v>32</v>
      </c>
      <c r="B230" s="2">
        <v>3239</v>
      </c>
    </row>
    <row r="231" spans="1:2">
      <c r="A231" s="3" t="s">
        <v>205</v>
      </c>
      <c r="B231" s="2">
        <v>4271</v>
      </c>
    </row>
    <row r="232" spans="1:2">
      <c r="A232" s="1" t="s">
        <v>206</v>
      </c>
      <c r="B232" s="2">
        <v>50</v>
      </c>
    </row>
    <row r="233" spans="1:2">
      <c r="A233" s="3" t="s">
        <v>207</v>
      </c>
      <c r="B233" s="2">
        <v>50</v>
      </c>
    </row>
    <row r="234" spans="1:2">
      <c r="A234" s="1" t="s">
        <v>208</v>
      </c>
      <c r="B234" s="2">
        <v>45</v>
      </c>
    </row>
    <row r="235" spans="1:2">
      <c r="A235" s="3" t="s">
        <v>209</v>
      </c>
      <c r="B235" s="2">
        <v>19</v>
      </c>
    </row>
    <row r="236" spans="1:2">
      <c r="A236" s="3" t="s">
        <v>210</v>
      </c>
      <c r="B236" s="2">
        <v>26</v>
      </c>
    </row>
    <row r="237" spans="1:2">
      <c r="A237" s="1" t="s">
        <v>540</v>
      </c>
      <c r="B237" s="2">
        <v>826</v>
      </c>
    </row>
    <row r="238" spans="1:2">
      <c r="A238" s="3" t="s">
        <v>541</v>
      </c>
      <c r="B238" s="2">
        <v>826</v>
      </c>
    </row>
    <row r="239" spans="1:2">
      <c r="A239" s="1" t="s">
        <v>542</v>
      </c>
      <c r="B239" s="2">
        <v>2386</v>
      </c>
    </row>
    <row r="240" spans="1:2">
      <c r="A240" s="3" t="s">
        <v>543</v>
      </c>
      <c r="B240" s="2">
        <v>2386</v>
      </c>
    </row>
    <row r="241" spans="1:2">
      <c r="A241" s="1" t="s">
        <v>544</v>
      </c>
      <c r="B241" s="2">
        <v>248250</v>
      </c>
    </row>
    <row r="242" spans="1:2">
      <c r="A242" s="1" t="s">
        <v>545</v>
      </c>
      <c r="B242" s="2">
        <v>37358</v>
      </c>
    </row>
    <row r="243" spans="1:2">
      <c r="A243" s="3" t="s">
        <v>32</v>
      </c>
      <c r="B243" s="2">
        <v>3900</v>
      </c>
    </row>
    <row r="244" spans="1:2">
      <c r="A244" s="3" t="s">
        <v>546</v>
      </c>
      <c r="B244" s="2">
        <v>1</v>
      </c>
    </row>
    <row r="245" spans="1:2">
      <c r="A245" s="3" t="s">
        <v>547</v>
      </c>
      <c r="B245" s="2">
        <v>150</v>
      </c>
    </row>
    <row r="246" spans="1:2">
      <c r="A246" s="3" t="s">
        <v>548</v>
      </c>
      <c r="B246" s="2">
        <v>6</v>
      </c>
    </row>
    <row r="247" spans="1:2">
      <c r="A247" s="3" t="s">
        <v>549</v>
      </c>
      <c r="B247" s="2">
        <v>97</v>
      </c>
    </row>
    <row r="248" spans="1:2">
      <c r="A248" s="3" t="s">
        <v>223</v>
      </c>
      <c r="B248" s="2">
        <v>91</v>
      </c>
    </row>
    <row r="249" spans="1:2">
      <c r="A249" s="3" t="s">
        <v>550</v>
      </c>
      <c r="B249" s="2">
        <v>200</v>
      </c>
    </row>
    <row r="250" spans="1:2">
      <c r="A250" s="3" t="s">
        <v>551</v>
      </c>
      <c r="B250" s="2">
        <v>16</v>
      </c>
    </row>
    <row r="251" spans="1:2">
      <c r="A251" s="3" t="s">
        <v>552</v>
      </c>
      <c r="B251" s="2">
        <v>31</v>
      </c>
    </row>
    <row r="252" spans="1:2">
      <c r="A252" s="3" t="s">
        <v>553</v>
      </c>
      <c r="B252" s="2">
        <v>761</v>
      </c>
    </row>
    <row r="253" spans="1:2">
      <c r="A253" s="3" t="s">
        <v>229</v>
      </c>
      <c r="B253" s="2">
        <v>19551</v>
      </c>
    </row>
    <row r="254" spans="1:2">
      <c r="A254" s="3" t="s">
        <v>554</v>
      </c>
      <c r="B254" s="2">
        <v>3118</v>
      </c>
    </row>
    <row r="255" spans="1:2">
      <c r="A255" s="3" t="s">
        <v>555</v>
      </c>
      <c r="B255" s="2">
        <v>9436</v>
      </c>
    </row>
    <row r="256" spans="1:2">
      <c r="A256" s="1" t="s">
        <v>556</v>
      </c>
      <c r="B256" s="2">
        <v>8278</v>
      </c>
    </row>
    <row r="257" spans="1:2">
      <c r="A257" s="3" t="s">
        <v>32</v>
      </c>
      <c r="B257" s="2">
        <v>895</v>
      </c>
    </row>
    <row r="258" spans="1:2">
      <c r="A258" s="3" t="s">
        <v>557</v>
      </c>
      <c r="B258" s="2">
        <v>176</v>
      </c>
    </row>
    <row r="259" spans="1:2">
      <c r="A259" s="3" t="s">
        <v>558</v>
      </c>
      <c r="B259" s="2">
        <v>20</v>
      </c>
    </row>
    <row r="260" spans="1:2">
      <c r="A260" s="3" t="s">
        <v>559</v>
      </c>
      <c r="B260" s="2">
        <v>30</v>
      </c>
    </row>
    <row r="261" spans="1:2">
      <c r="A261" s="3" t="s">
        <v>560</v>
      </c>
      <c r="B261" s="2">
        <v>7157</v>
      </c>
    </row>
    <row r="262" spans="1:2">
      <c r="A262" s="1" t="s">
        <v>561</v>
      </c>
      <c r="B262" s="2">
        <v>20391</v>
      </c>
    </row>
    <row r="263" spans="1:2">
      <c r="A263" s="3" t="s">
        <v>32</v>
      </c>
      <c r="B263" s="2">
        <v>3321</v>
      </c>
    </row>
    <row r="264" spans="1:2">
      <c r="A264" s="3" t="s">
        <v>237</v>
      </c>
      <c r="B264" s="2">
        <v>90</v>
      </c>
    </row>
    <row r="265" spans="1:2">
      <c r="A265" s="3" t="s">
        <v>562</v>
      </c>
      <c r="B265" s="2">
        <v>400</v>
      </c>
    </row>
    <row r="266" spans="1:2">
      <c r="A266" s="3" t="s">
        <v>563</v>
      </c>
      <c r="B266" s="2">
        <v>396</v>
      </c>
    </row>
    <row r="267" spans="1:2">
      <c r="A267" s="3" t="s">
        <v>241</v>
      </c>
      <c r="B267" s="2">
        <v>1618</v>
      </c>
    </row>
    <row r="268" spans="1:2">
      <c r="A268" s="3" t="s">
        <v>564</v>
      </c>
      <c r="B268" s="2">
        <v>1003</v>
      </c>
    </row>
    <row r="269" spans="1:2">
      <c r="A269" s="3" t="s">
        <v>565</v>
      </c>
      <c r="B269" s="2">
        <v>2046</v>
      </c>
    </row>
    <row r="270" spans="1:2">
      <c r="A270" s="3" t="s">
        <v>566</v>
      </c>
      <c r="B270" s="2">
        <v>30</v>
      </c>
    </row>
    <row r="271" spans="1:2">
      <c r="A271" s="3" t="s">
        <v>567</v>
      </c>
      <c r="B271" s="2">
        <v>11487</v>
      </c>
    </row>
    <row r="272" spans="1:2">
      <c r="A272" s="1" t="s">
        <v>568</v>
      </c>
      <c r="B272" s="2">
        <v>137845</v>
      </c>
    </row>
    <row r="273" spans="1:2">
      <c r="A273" s="3" t="s">
        <v>32</v>
      </c>
      <c r="B273" s="2">
        <v>1510</v>
      </c>
    </row>
    <row r="274" spans="1:2">
      <c r="A274" s="3" t="s">
        <v>245</v>
      </c>
      <c r="B274" s="2">
        <v>1398</v>
      </c>
    </row>
    <row r="275" spans="1:2">
      <c r="A275" s="3" t="s">
        <v>569</v>
      </c>
      <c r="B275" s="2">
        <v>36542</v>
      </c>
    </row>
    <row r="276" spans="1:2">
      <c r="A276" s="3" t="s">
        <v>570</v>
      </c>
      <c r="B276" s="2">
        <v>2427</v>
      </c>
    </row>
    <row r="277" spans="1:2">
      <c r="A277" s="3" t="s">
        <v>247</v>
      </c>
      <c r="B277" s="2">
        <v>6051</v>
      </c>
    </row>
    <row r="278" spans="1:2">
      <c r="A278" s="3" t="s">
        <v>571</v>
      </c>
      <c r="B278" s="2">
        <v>89917</v>
      </c>
    </row>
    <row r="279" spans="1:2">
      <c r="A279" s="1" t="s">
        <v>572</v>
      </c>
      <c r="B279" s="2">
        <v>5435</v>
      </c>
    </row>
    <row r="280" spans="1:2">
      <c r="A280" s="3" t="s">
        <v>573</v>
      </c>
      <c r="B280" s="2">
        <v>312</v>
      </c>
    </row>
    <row r="281" spans="1:2">
      <c r="A281" s="3" t="s">
        <v>574</v>
      </c>
      <c r="B281" s="2">
        <v>4664</v>
      </c>
    </row>
    <row r="282" spans="1:2">
      <c r="A282" s="3" t="s">
        <v>254</v>
      </c>
      <c r="B282" s="2">
        <v>451</v>
      </c>
    </row>
    <row r="283" spans="1:2">
      <c r="A283" s="3" t="s">
        <v>255</v>
      </c>
      <c r="B283" s="2">
        <v>8</v>
      </c>
    </row>
    <row r="284" spans="1:2">
      <c r="A284" s="1" t="s">
        <v>575</v>
      </c>
      <c r="B284" s="2">
        <v>3751</v>
      </c>
    </row>
    <row r="285" spans="1:2">
      <c r="A285" s="3" t="s">
        <v>576</v>
      </c>
      <c r="B285" s="2">
        <v>1429</v>
      </c>
    </row>
    <row r="286" spans="1:2">
      <c r="A286" s="3" t="s">
        <v>577</v>
      </c>
      <c r="B286" s="2">
        <v>2292</v>
      </c>
    </row>
    <row r="287" spans="1:2">
      <c r="A287" s="3" t="s">
        <v>578</v>
      </c>
      <c r="B287" s="2">
        <v>30</v>
      </c>
    </row>
    <row r="288" spans="1:2">
      <c r="A288" s="1" t="s">
        <v>260</v>
      </c>
      <c r="B288" s="2">
        <v>35192</v>
      </c>
    </row>
    <row r="289" spans="1:2">
      <c r="A289" s="3" t="s">
        <v>261</v>
      </c>
      <c r="B289" s="2">
        <v>35192</v>
      </c>
    </row>
    <row r="290" spans="1:2">
      <c r="A290" s="1" t="s">
        <v>579</v>
      </c>
      <c r="B290" s="2">
        <v>8100</v>
      </c>
    </row>
    <row r="291" spans="1:2">
      <c r="A291" s="1" t="s">
        <v>580</v>
      </c>
      <c r="B291" s="2">
        <v>6255</v>
      </c>
    </row>
    <row r="292" spans="1:2">
      <c r="A292" s="3" t="s">
        <v>32</v>
      </c>
      <c r="B292" s="2">
        <v>2510</v>
      </c>
    </row>
    <row r="293" spans="1:2">
      <c r="A293" s="3" t="s">
        <v>264</v>
      </c>
      <c r="B293" s="2">
        <v>2726</v>
      </c>
    </row>
    <row r="294" spans="1:2">
      <c r="A294" s="3" t="s">
        <v>581</v>
      </c>
      <c r="B294" s="2">
        <v>116</v>
      </c>
    </row>
    <row r="295" spans="1:2">
      <c r="A295" s="3" t="s">
        <v>582</v>
      </c>
      <c r="B295" s="2">
        <v>250</v>
      </c>
    </row>
    <row r="296" spans="1:2">
      <c r="A296" s="3" t="s">
        <v>583</v>
      </c>
      <c r="B296" s="2">
        <v>5</v>
      </c>
    </row>
    <row r="297" spans="1:2">
      <c r="A297" s="3" t="s">
        <v>268</v>
      </c>
      <c r="B297" s="2">
        <v>648</v>
      </c>
    </row>
    <row r="298" spans="1:2">
      <c r="A298" s="1" t="s">
        <v>584</v>
      </c>
      <c r="B298" s="2">
        <v>491</v>
      </c>
    </row>
    <row r="299" spans="1:2">
      <c r="A299" s="3" t="s">
        <v>585</v>
      </c>
      <c r="B299" s="2">
        <v>443</v>
      </c>
    </row>
    <row r="300" spans="1:2">
      <c r="A300" s="3" t="s">
        <v>586</v>
      </c>
      <c r="B300" s="2">
        <v>48</v>
      </c>
    </row>
    <row r="301" spans="1:2">
      <c r="A301" s="1" t="s">
        <v>587</v>
      </c>
      <c r="B301" s="2">
        <v>1270</v>
      </c>
    </row>
    <row r="302" spans="1:2">
      <c r="A302" s="3" t="s">
        <v>588</v>
      </c>
      <c r="B302" s="2">
        <v>366</v>
      </c>
    </row>
    <row r="303" spans="1:2">
      <c r="A303" s="3" t="s">
        <v>589</v>
      </c>
      <c r="B303" s="2">
        <v>904</v>
      </c>
    </row>
    <row r="304" spans="1:2">
      <c r="A304" s="1" t="s">
        <v>590</v>
      </c>
      <c r="B304" s="2">
        <v>84</v>
      </c>
    </row>
    <row r="305" spans="1:2">
      <c r="A305" s="3" t="s">
        <v>591</v>
      </c>
      <c r="B305" s="2">
        <v>84</v>
      </c>
    </row>
    <row r="306" spans="1:2">
      <c r="A306" s="1" t="s">
        <v>592</v>
      </c>
      <c r="B306" s="2">
        <v>636</v>
      </c>
    </row>
    <row r="307" spans="1:2">
      <c r="A307" s="1" t="s">
        <v>593</v>
      </c>
      <c r="B307" s="2">
        <v>581</v>
      </c>
    </row>
    <row r="308" spans="1:2">
      <c r="A308" s="3" t="s">
        <v>32</v>
      </c>
      <c r="B308" s="2">
        <v>546</v>
      </c>
    </row>
    <row r="309" spans="1:2">
      <c r="A309" s="3" t="s">
        <v>277</v>
      </c>
      <c r="B309" s="2">
        <v>35</v>
      </c>
    </row>
    <row r="310" spans="1:2">
      <c r="A310" s="1" t="s">
        <v>594</v>
      </c>
      <c r="B310" s="2">
        <v>55</v>
      </c>
    </row>
    <row r="311" spans="1:2">
      <c r="A311" s="3" t="s">
        <v>595</v>
      </c>
      <c r="B311" s="2">
        <v>55</v>
      </c>
    </row>
    <row r="312" spans="1:2">
      <c r="A312" s="1" t="s">
        <v>596</v>
      </c>
      <c r="B312" s="2">
        <v>1169</v>
      </c>
    </row>
    <row r="313" spans="1:2">
      <c r="A313" s="1" t="s">
        <v>597</v>
      </c>
      <c r="B313" s="2">
        <v>1169</v>
      </c>
    </row>
    <row r="314" spans="1:2">
      <c r="A314" s="3" t="s">
        <v>32</v>
      </c>
      <c r="B314" s="2">
        <v>270</v>
      </c>
    </row>
    <row r="315" spans="1:2">
      <c r="A315" s="3" t="s">
        <v>37</v>
      </c>
      <c r="B315" s="2">
        <v>142</v>
      </c>
    </row>
    <row r="316" spans="1:2">
      <c r="A316" s="3" t="s">
        <v>598</v>
      </c>
      <c r="B316" s="2">
        <v>15</v>
      </c>
    </row>
    <row r="317" spans="1:2">
      <c r="A317" s="3" t="s">
        <v>283</v>
      </c>
      <c r="B317" s="2">
        <v>742</v>
      </c>
    </row>
    <row r="318" spans="1:2">
      <c r="A318" s="1" t="s">
        <v>599</v>
      </c>
      <c r="B318" s="2">
        <v>76</v>
      </c>
    </row>
    <row r="319" spans="1:2">
      <c r="A319" s="1" t="s">
        <v>287</v>
      </c>
      <c r="B319" s="2">
        <v>76</v>
      </c>
    </row>
    <row r="320" spans="1:2">
      <c r="A320" s="3" t="s">
        <v>288</v>
      </c>
      <c r="B320" s="2">
        <v>76</v>
      </c>
    </row>
    <row r="321" spans="1:2">
      <c r="A321" s="1" t="s">
        <v>600</v>
      </c>
      <c r="B321" s="2">
        <v>6066</v>
      </c>
    </row>
    <row r="322" spans="1:2">
      <c r="A322" s="1" t="s">
        <v>601</v>
      </c>
      <c r="B322" s="2">
        <v>5956</v>
      </c>
    </row>
    <row r="323" spans="1:2">
      <c r="A323" s="3" t="s">
        <v>32</v>
      </c>
      <c r="B323" s="2">
        <v>2927</v>
      </c>
    </row>
    <row r="324" spans="1:2">
      <c r="A324" s="3" t="s">
        <v>395</v>
      </c>
      <c r="B324" s="2">
        <v>98</v>
      </c>
    </row>
    <row r="325" spans="1:2">
      <c r="A325" s="3" t="s">
        <v>396</v>
      </c>
      <c r="B325" s="2">
        <v>20</v>
      </c>
    </row>
    <row r="326" spans="1:2">
      <c r="A326" s="3" t="s">
        <v>294</v>
      </c>
      <c r="B326" s="2">
        <v>2911</v>
      </c>
    </row>
    <row r="327" spans="1:2">
      <c r="A327" s="1" t="s">
        <v>602</v>
      </c>
      <c r="B327" s="2">
        <v>110</v>
      </c>
    </row>
    <row r="328" spans="1:2">
      <c r="A328" s="3" t="s">
        <v>32</v>
      </c>
      <c r="B328" s="2">
        <v>110</v>
      </c>
    </row>
    <row r="329" spans="1:2">
      <c r="A329" s="1" t="s">
        <v>603</v>
      </c>
      <c r="B329" s="2">
        <v>36216</v>
      </c>
    </row>
    <row r="330" spans="1:2">
      <c r="A330" s="1" t="s">
        <v>604</v>
      </c>
      <c r="B330" s="2">
        <v>17698</v>
      </c>
    </row>
    <row r="331" spans="1:2">
      <c r="A331" s="3" t="s">
        <v>605</v>
      </c>
      <c r="B331" s="2">
        <v>978</v>
      </c>
    </row>
    <row r="332" spans="1:2">
      <c r="A332" s="3" t="s">
        <v>300</v>
      </c>
      <c r="B332" s="2">
        <v>10576</v>
      </c>
    </row>
    <row r="333" spans="1:2">
      <c r="A333" s="3" t="s">
        <v>398</v>
      </c>
      <c r="B333" s="2">
        <v>1785</v>
      </c>
    </row>
    <row r="334" spans="1:2">
      <c r="A334" s="3" t="s">
        <v>302</v>
      </c>
      <c r="B334" s="2">
        <v>4359</v>
      </c>
    </row>
    <row r="335" spans="1:2">
      <c r="A335" s="1" t="s">
        <v>606</v>
      </c>
      <c r="B335" s="2">
        <v>6505</v>
      </c>
    </row>
    <row r="336" spans="1:2">
      <c r="A336" s="3" t="s">
        <v>607</v>
      </c>
      <c r="B336" s="2">
        <v>6505</v>
      </c>
    </row>
    <row r="337" spans="1:2">
      <c r="A337" s="1" t="s">
        <v>608</v>
      </c>
      <c r="B337" s="2">
        <v>12013</v>
      </c>
    </row>
    <row r="338" spans="1:2">
      <c r="A338" s="3" t="s">
        <v>399</v>
      </c>
      <c r="B338" s="2">
        <v>12013</v>
      </c>
    </row>
    <row r="339" spans="1:2">
      <c r="A339" s="1" t="s">
        <v>609</v>
      </c>
      <c r="B339" s="2">
        <v>785</v>
      </c>
    </row>
    <row r="340" spans="1:2">
      <c r="A340" s="1" t="s">
        <v>610</v>
      </c>
      <c r="B340" s="2">
        <v>82</v>
      </c>
    </row>
    <row r="341" spans="1:2">
      <c r="A341" s="3" t="s">
        <v>308</v>
      </c>
      <c r="B341" s="2">
        <v>82</v>
      </c>
    </row>
    <row r="342" spans="1:2">
      <c r="A342" s="1" t="s">
        <v>611</v>
      </c>
      <c r="B342" s="2">
        <v>703</v>
      </c>
    </row>
    <row r="343" spans="1:2">
      <c r="A343" s="3" t="s">
        <v>612</v>
      </c>
      <c r="B343" s="2">
        <v>703</v>
      </c>
    </row>
    <row r="344" spans="1:2">
      <c r="A344" s="1" t="s">
        <v>613</v>
      </c>
      <c r="B344" s="2">
        <v>5406</v>
      </c>
    </row>
    <row r="345" spans="1:2">
      <c r="A345" s="1" t="s">
        <v>614</v>
      </c>
      <c r="B345" s="2">
        <v>816</v>
      </c>
    </row>
    <row r="346" spans="1:2">
      <c r="A346" s="3" t="s">
        <v>32</v>
      </c>
      <c r="B346" s="2">
        <v>766</v>
      </c>
    </row>
    <row r="347" spans="1:2">
      <c r="A347" s="3" t="s">
        <v>400</v>
      </c>
      <c r="B347" s="2">
        <v>50</v>
      </c>
    </row>
    <row r="348" spans="1:2">
      <c r="A348" s="1" t="s">
        <v>615</v>
      </c>
      <c r="B348" s="2">
        <v>156</v>
      </c>
    </row>
    <row r="349" spans="1:2">
      <c r="A349" s="3" t="s">
        <v>32</v>
      </c>
      <c r="B349" s="2">
        <v>156</v>
      </c>
    </row>
    <row r="350" spans="1:2">
      <c r="A350" s="1" t="s">
        <v>616</v>
      </c>
      <c r="B350" s="2">
        <v>173</v>
      </c>
    </row>
    <row r="351" spans="1:2">
      <c r="A351" s="3" t="s">
        <v>32</v>
      </c>
      <c r="B351" s="2">
        <v>173</v>
      </c>
    </row>
    <row r="352" spans="1:2">
      <c r="A352" s="1" t="s">
        <v>318</v>
      </c>
      <c r="B352" s="2">
        <v>2403</v>
      </c>
    </row>
    <row r="353" spans="1:2">
      <c r="A353" s="3" t="s">
        <v>319</v>
      </c>
      <c r="B353" s="2">
        <v>2403</v>
      </c>
    </row>
    <row r="354" spans="1:2">
      <c r="A354" s="1" t="s">
        <v>320</v>
      </c>
      <c r="B354" s="2">
        <v>1858</v>
      </c>
    </row>
    <row r="355" spans="1:2">
      <c r="A355" s="3" t="s">
        <v>321</v>
      </c>
      <c r="B355" s="2">
        <v>1858</v>
      </c>
    </row>
    <row r="356" spans="1:2">
      <c r="A356" s="1" t="s">
        <v>617</v>
      </c>
      <c r="B356" s="2">
        <v>606</v>
      </c>
    </row>
    <row r="357" spans="1:2">
      <c r="A357" s="1" t="s">
        <v>618</v>
      </c>
      <c r="B357" s="2">
        <v>606</v>
      </c>
    </row>
    <row r="358" spans="1:2">
      <c r="A358" s="3" t="s">
        <v>328</v>
      </c>
      <c r="B358" s="2">
        <v>606</v>
      </c>
    </row>
    <row r="359" spans="1:2">
      <c r="A359" s="1" t="s">
        <v>619</v>
      </c>
      <c r="B359" s="2">
        <v>6028</v>
      </c>
    </row>
    <row r="360" spans="1:2">
      <c r="A360" s="1" t="s">
        <v>620</v>
      </c>
      <c r="B360" s="2">
        <v>6028</v>
      </c>
    </row>
    <row r="361" spans="1:2">
      <c r="A361" s="3" t="s">
        <v>621</v>
      </c>
      <c r="B361" s="2">
        <v>6028</v>
      </c>
    </row>
    <row r="362" spans="1:2">
      <c r="A362" s="1" t="s">
        <v>622</v>
      </c>
      <c r="B362" s="2">
        <v>30</v>
      </c>
    </row>
    <row r="363" spans="1:2">
      <c r="A363" s="1" t="s">
        <v>333</v>
      </c>
      <c r="B363" s="2">
        <v>30</v>
      </c>
    </row>
    <row r="364" spans="1:2">
      <c r="A364" s="6" t="s">
        <v>6</v>
      </c>
      <c r="B364">
        <v>36291</v>
      </c>
    </row>
    <row r="365" spans="1:2">
      <c r="A365" s="7" t="s">
        <v>7</v>
      </c>
      <c r="B365">
        <v>1151</v>
      </c>
    </row>
    <row r="366" spans="1:2">
      <c r="A366" s="8" t="s">
        <v>8</v>
      </c>
      <c r="B366">
        <v>1151</v>
      </c>
    </row>
    <row r="367" spans="1:2">
      <c r="A367" s="7" t="s">
        <v>9</v>
      </c>
      <c r="B367">
        <v>815</v>
      </c>
    </row>
    <row r="368" spans="1:2">
      <c r="A368" s="8" t="s">
        <v>8</v>
      </c>
      <c r="B368">
        <v>815</v>
      </c>
    </row>
    <row r="369" spans="1:2">
      <c r="A369" s="7" t="s">
        <v>10</v>
      </c>
      <c r="B369">
        <v>15963</v>
      </c>
    </row>
    <row r="370" spans="1:2">
      <c r="A370" s="8" t="s">
        <v>8</v>
      </c>
      <c r="B370">
        <v>15696</v>
      </c>
    </row>
    <row r="371" spans="1:2">
      <c r="A371" s="8" t="s">
        <v>11</v>
      </c>
      <c r="B371">
        <v>267</v>
      </c>
    </row>
    <row r="372" spans="1:2">
      <c r="A372" s="7" t="s">
        <v>13</v>
      </c>
      <c r="B372">
        <v>1819</v>
      </c>
    </row>
    <row r="373" spans="1:2">
      <c r="A373" s="8" t="s">
        <v>8</v>
      </c>
      <c r="B373">
        <v>1819</v>
      </c>
    </row>
    <row r="374" spans="1:2">
      <c r="A374" s="7" t="s">
        <v>16</v>
      </c>
      <c r="B374">
        <v>528</v>
      </c>
    </row>
    <row r="375" spans="1:2">
      <c r="A375" s="8" t="s">
        <v>8</v>
      </c>
      <c r="B375">
        <v>512</v>
      </c>
    </row>
    <row r="376" spans="1:2">
      <c r="A376" s="8" t="s">
        <v>623</v>
      </c>
      <c r="B376">
        <v>16</v>
      </c>
    </row>
    <row r="377" spans="1:2">
      <c r="A377" s="7" t="s">
        <v>18</v>
      </c>
      <c r="B377">
        <v>1664</v>
      </c>
    </row>
    <row r="378" spans="1:2">
      <c r="A378" s="8" t="s">
        <v>8</v>
      </c>
      <c r="B378">
        <v>1358</v>
      </c>
    </row>
    <row r="379" spans="1:2">
      <c r="A379" s="8" t="s">
        <v>19</v>
      </c>
      <c r="B379">
        <v>80</v>
      </c>
    </row>
    <row r="380" spans="1:2">
      <c r="A380" s="8" t="s">
        <v>20</v>
      </c>
      <c r="B380">
        <v>52</v>
      </c>
    </row>
    <row r="381" spans="1:2">
      <c r="A381" s="8" t="s">
        <v>21</v>
      </c>
      <c r="B381">
        <v>174</v>
      </c>
    </row>
    <row r="382" spans="1:2">
      <c r="A382" s="7" t="s">
        <v>22</v>
      </c>
      <c r="B382">
        <v>110</v>
      </c>
    </row>
    <row r="383" spans="1:2">
      <c r="A383" s="8" t="s">
        <v>8</v>
      </c>
      <c r="B383">
        <v>110</v>
      </c>
    </row>
    <row r="384" spans="1:2">
      <c r="A384" s="7" t="s">
        <v>23</v>
      </c>
      <c r="B384">
        <v>602</v>
      </c>
    </row>
    <row r="385" spans="1:2">
      <c r="A385" s="8" t="s">
        <v>8</v>
      </c>
      <c r="B385">
        <v>602</v>
      </c>
    </row>
    <row r="386" spans="1:2">
      <c r="A386" s="7" t="s">
        <v>24</v>
      </c>
      <c r="B386">
        <v>10</v>
      </c>
    </row>
    <row r="387" spans="1:2">
      <c r="A387" s="8" t="s">
        <v>8</v>
      </c>
      <c r="B387">
        <v>10</v>
      </c>
    </row>
    <row r="388" ht="14.25" spans="1:2">
      <c r="A388" s="9" t="s">
        <v>26</v>
      </c>
      <c r="B388">
        <v>695</v>
      </c>
    </row>
    <row r="389" spans="1:2">
      <c r="A389" s="8" t="s">
        <v>8</v>
      </c>
      <c r="B389">
        <v>660</v>
      </c>
    </row>
    <row r="390" spans="1:2">
      <c r="A390" s="8" t="s">
        <v>624</v>
      </c>
      <c r="B390">
        <v>35</v>
      </c>
    </row>
    <row r="391" spans="1:2">
      <c r="A391" s="7" t="s">
        <v>27</v>
      </c>
      <c r="B391">
        <v>630</v>
      </c>
    </row>
    <row r="392" spans="1:2">
      <c r="A392" s="8" t="s">
        <v>8</v>
      </c>
      <c r="B392">
        <v>630</v>
      </c>
    </row>
    <row r="393" spans="1:2">
      <c r="A393" s="7" t="s">
        <v>625</v>
      </c>
      <c r="B393">
        <v>14</v>
      </c>
    </row>
    <row r="394" spans="1:2">
      <c r="A394" s="8" t="s">
        <v>626</v>
      </c>
      <c r="B394">
        <v>14</v>
      </c>
    </row>
    <row r="395" spans="1:2">
      <c r="A395" s="7" t="s">
        <v>34</v>
      </c>
      <c r="B395">
        <v>218</v>
      </c>
    </row>
    <row r="396" spans="1:2">
      <c r="A396" s="8" t="s">
        <v>8</v>
      </c>
      <c r="B396">
        <v>218</v>
      </c>
    </row>
    <row r="397" spans="1:2">
      <c r="A397" s="7" t="s">
        <v>35</v>
      </c>
      <c r="B397">
        <v>87</v>
      </c>
    </row>
    <row r="398" spans="1:2">
      <c r="A398" s="8" t="s">
        <v>8</v>
      </c>
      <c r="B398">
        <v>87</v>
      </c>
    </row>
    <row r="399" spans="1:2">
      <c r="A399" s="7" t="s">
        <v>36</v>
      </c>
      <c r="B399">
        <v>1361</v>
      </c>
    </row>
    <row r="400" spans="1:2">
      <c r="A400" s="8" t="s">
        <v>8</v>
      </c>
      <c r="B400">
        <v>469</v>
      </c>
    </row>
    <row r="401" spans="1:2">
      <c r="A401" s="8" t="s">
        <v>38</v>
      </c>
      <c r="B401">
        <v>892</v>
      </c>
    </row>
    <row r="402" spans="1:2">
      <c r="A402" s="7" t="s">
        <v>40</v>
      </c>
      <c r="B402">
        <v>1767</v>
      </c>
    </row>
    <row r="403" spans="1:2">
      <c r="A403" s="8" t="s">
        <v>8</v>
      </c>
      <c r="B403">
        <v>1047</v>
      </c>
    </row>
    <row r="404" spans="1:2">
      <c r="A404" s="8" t="s">
        <v>41</v>
      </c>
      <c r="B404">
        <v>720</v>
      </c>
    </row>
    <row r="405" spans="1:2">
      <c r="A405" s="7" t="s">
        <v>42</v>
      </c>
      <c r="B405">
        <v>566</v>
      </c>
    </row>
    <row r="406" spans="1:2">
      <c r="A406" s="8" t="s">
        <v>8</v>
      </c>
      <c r="B406">
        <v>566</v>
      </c>
    </row>
    <row r="407" spans="1:2">
      <c r="A407" s="7" t="s">
        <v>44</v>
      </c>
      <c r="B407">
        <v>425</v>
      </c>
    </row>
    <row r="408" spans="1:2">
      <c r="A408" s="8" t="s">
        <v>8</v>
      </c>
      <c r="B408">
        <v>425</v>
      </c>
    </row>
    <row r="409" spans="1:2">
      <c r="A409" s="7" t="s">
        <v>45</v>
      </c>
      <c r="B409">
        <v>1190</v>
      </c>
    </row>
    <row r="410" spans="1:2">
      <c r="A410" s="8" t="s">
        <v>8</v>
      </c>
      <c r="B410">
        <v>776</v>
      </c>
    </row>
    <row r="411" spans="1:2">
      <c r="A411" s="8" t="s">
        <v>46</v>
      </c>
      <c r="B411">
        <v>414</v>
      </c>
    </row>
    <row r="412" spans="1:2">
      <c r="A412" s="7" t="s">
        <v>47</v>
      </c>
      <c r="B412">
        <v>267</v>
      </c>
    </row>
    <row r="413" ht="14.25" spans="1:2">
      <c r="A413" s="10" t="s">
        <v>8</v>
      </c>
      <c r="B413">
        <v>267</v>
      </c>
    </row>
    <row r="414" spans="1:2">
      <c r="A414" s="7" t="s">
        <v>49</v>
      </c>
      <c r="B414">
        <v>1788</v>
      </c>
    </row>
    <row r="415" spans="1:2">
      <c r="A415" s="8" t="s">
        <v>8</v>
      </c>
      <c r="B415">
        <v>1774</v>
      </c>
    </row>
    <row r="416" spans="1:2">
      <c r="A416" s="8" t="s">
        <v>627</v>
      </c>
      <c r="B416">
        <v>14</v>
      </c>
    </row>
    <row r="417" spans="1:2">
      <c r="A417" s="7" t="s">
        <v>52</v>
      </c>
      <c r="B417">
        <v>4621</v>
      </c>
    </row>
    <row r="418" spans="1:2">
      <c r="A418" s="8" t="s">
        <v>53</v>
      </c>
      <c r="B418">
        <v>4621</v>
      </c>
    </row>
    <row r="419" spans="1:2">
      <c r="A419" s="7" t="s">
        <v>54</v>
      </c>
      <c r="B419">
        <v>17</v>
      </c>
    </row>
    <row r="420" spans="1:2">
      <c r="A420" s="7" t="s">
        <v>55</v>
      </c>
      <c r="B420">
        <v>17</v>
      </c>
    </row>
    <row r="421" spans="1:2">
      <c r="A421" s="8" t="s">
        <v>56</v>
      </c>
      <c r="B421">
        <v>17</v>
      </c>
    </row>
    <row r="422" spans="1:2">
      <c r="A422" s="7" t="s">
        <v>57</v>
      </c>
      <c r="B422">
        <v>7015</v>
      </c>
    </row>
    <row r="423" spans="1:2">
      <c r="A423" s="7" t="s">
        <v>58</v>
      </c>
      <c r="B423">
        <v>20</v>
      </c>
    </row>
    <row r="424" spans="1:2">
      <c r="A424" s="8" t="s">
        <v>59</v>
      </c>
      <c r="B424">
        <v>20</v>
      </c>
    </row>
    <row r="425" spans="1:2">
      <c r="A425" s="7" t="s">
        <v>60</v>
      </c>
      <c r="B425">
        <v>6208</v>
      </c>
    </row>
    <row r="426" spans="1:2">
      <c r="A426" s="8" t="s">
        <v>61</v>
      </c>
      <c r="B426">
        <v>5663</v>
      </c>
    </row>
    <row r="427" spans="1:2">
      <c r="A427" s="8" t="s">
        <v>63</v>
      </c>
      <c r="B427">
        <v>545</v>
      </c>
    </row>
    <row r="428" spans="1:2">
      <c r="A428" s="7" t="s">
        <v>64</v>
      </c>
      <c r="B428">
        <v>61</v>
      </c>
    </row>
    <row r="429" spans="1:2">
      <c r="A429" s="8" t="s">
        <v>61</v>
      </c>
      <c r="B429">
        <v>61</v>
      </c>
    </row>
    <row r="430" spans="1:2">
      <c r="A430" s="7" t="s">
        <v>66</v>
      </c>
      <c r="B430">
        <v>726</v>
      </c>
    </row>
    <row r="431" spans="1:2">
      <c r="A431" s="8" t="s">
        <v>61</v>
      </c>
      <c r="B431">
        <v>597</v>
      </c>
    </row>
    <row r="432" spans="1:2">
      <c r="A432" s="8" t="s">
        <v>67</v>
      </c>
      <c r="B432">
        <v>59</v>
      </c>
    </row>
    <row r="433" spans="1:2">
      <c r="A433" s="8" t="s">
        <v>68</v>
      </c>
      <c r="B433">
        <v>70</v>
      </c>
    </row>
    <row r="434" spans="1:2">
      <c r="A434" s="7" t="s">
        <v>70</v>
      </c>
      <c r="B434">
        <v>51326</v>
      </c>
    </row>
    <row r="435" spans="1:2">
      <c r="A435" s="7" t="s">
        <v>71</v>
      </c>
      <c r="B435">
        <v>2124</v>
      </c>
    </row>
    <row r="436" spans="1:2">
      <c r="A436" s="8" t="s">
        <v>8</v>
      </c>
      <c r="B436">
        <v>2124</v>
      </c>
    </row>
    <row r="437" spans="1:2">
      <c r="A437" s="7" t="s">
        <v>72</v>
      </c>
      <c r="B437">
        <v>48099</v>
      </c>
    </row>
    <row r="438" ht="14.25" spans="1:2">
      <c r="A438" s="10" t="s">
        <v>73</v>
      </c>
      <c r="B438">
        <v>3376</v>
      </c>
    </row>
    <row r="439" spans="1:2">
      <c r="A439" s="11" t="s">
        <v>74</v>
      </c>
      <c r="B439">
        <v>21980</v>
      </c>
    </row>
    <row r="440" spans="1:2">
      <c r="A440" s="8" t="s">
        <v>75</v>
      </c>
      <c r="B440">
        <v>3965</v>
      </c>
    </row>
    <row r="441" spans="1:2">
      <c r="A441" s="8" t="s">
        <v>76</v>
      </c>
      <c r="B441">
        <v>3293</v>
      </c>
    </row>
    <row r="442" spans="1:2">
      <c r="A442" s="12" t="s">
        <v>77</v>
      </c>
      <c r="B442">
        <v>15485</v>
      </c>
    </row>
    <row r="443" spans="1:2">
      <c r="A443" s="7" t="s">
        <v>78</v>
      </c>
      <c r="B443">
        <v>927</v>
      </c>
    </row>
    <row r="444" spans="1:2">
      <c r="A444" s="8" t="s">
        <v>628</v>
      </c>
      <c r="B444">
        <v>164</v>
      </c>
    </row>
    <row r="445" spans="1:2">
      <c r="A445" s="8" t="s">
        <v>80</v>
      </c>
      <c r="B445">
        <v>599</v>
      </c>
    </row>
    <row r="446" spans="1:2">
      <c r="A446" s="8" t="s">
        <v>81</v>
      </c>
      <c r="B446">
        <v>164</v>
      </c>
    </row>
    <row r="447" spans="1:2">
      <c r="A447" s="7" t="s">
        <v>83</v>
      </c>
      <c r="B447">
        <v>176</v>
      </c>
    </row>
    <row r="448" spans="1:2">
      <c r="A448" s="8" t="s">
        <v>84</v>
      </c>
      <c r="B448">
        <v>176</v>
      </c>
    </row>
    <row r="449" spans="1:2">
      <c r="A449" s="7" t="s">
        <v>85</v>
      </c>
      <c r="B449">
        <v>392</v>
      </c>
    </row>
    <row r="450" spans="1:2">
      <c r="A450" s="7" t="s">
        <v>86</v>
      </c>
      <c r="B450">
        <v>168</v>
      </c>
    </row>
    <row r="451" spans="1:2">
      <c r="A451" s="8" t="s">
        <v>8</v>
      </c>
      <c r="B451">
        <v>168</v>
      </c>
    </row>
    <row r="452" spans="1:2">
      <c r="A452" s="7" t="s">
        <v>89</v>
      </c>
      <c r="B452">
        <v>224</v>
      </c>
    </row>
    <row r="453" spans="1:2">
      <c r="A453" s="8" t="s">
        <v>90</v>
      </c>
      <c r="B453">
        <v>224</v>
      </c>
    </row>
    <row r="454" spans="1:2">
      <c r="A454" s="7" t="s">
        <v>92</v>
      </c>
      <c r="B454">
        <v>2976</v>
      </c>
    </row>
    <row r="455" spans="1:2">
      <c r="A455" s="7" t="s">
        <v>93</v>
      </c>
      <c r="B455">
        <v>2200</v>
      </c>
    </row>
    <row r="456" spans="1:2">
      <c r="A456" s="8" t="s">
        <v>8</v>
      </c>
      <c r="B456">
        <v>1994</v>
      </c>
    </row>
    <row r="457" spans="1:2">
      <c r="A457" s="8" t="s">
        <v>94</v>
      </c>
      <c r="B457">
        <v>51</v>
      </c>
    </row>
    <row r="458" spans="1:2">
      <c r="A458" s="8" t="s">
        <v>629</v>
      </c>
      <c r="B458">
        <v>155</v>
      </c>
    </row>
    <row r="459" spans="1:2">
      <c r="A459" s="7" t="s">
        <v>100</v>
      </c>
      <c r="B459">
        <v>84</v>
      </c>
    </row>
    <row r="460" spans="1:2">
      <c r="A460" s="8" t="s">
        <v>102</v>
      </c>
      <c r="B460">
        <v>84</v>
      </c>
    </row>
    <row r="461" spans="1:2">
      <c r="A461" s="7" t="s">
        <v>104</v>
      </c>
      <c r="B461">
        <v>277</v>
      </c>
    </row>
    <row r="462" spans="1:2">
      <c r="A462" s="8" t="s">
        <v>8</v>
      </c>
      <c r="B462">
        <v>277</v>
      </c>
    </row>
    <row r="463" ht="14.25" spans="1:2">
      <c r="A463" s="9" t="s">
        <v>630</v>
      </c>
      <c r="B463">
        <v>132</v>
      </c>
    </row>
    <row r="464" spans="1:2">
      <c r="A464" s="8" t="s">
        <v>631</v>
      </c>
      <c r="B464">
        <v>132</v>
      </c>
    </row>
    <row r="465" spans="1:2">
      <c r="A465" s="7" t="s">
        <v>632</v>
      </c>
      <c r="B465">
        <v>283</v>
      </c>
    </row>
    <row r="466" spans="1:2">
      <c r="A466" s="8" t="s">
        <v>633</v>
      </c>
      <c r="B466">
        <v>283</v>
      </c>
    </row>
    <row r="467" spans="1:2">
      <c r="A467" s="7" t="s">
        <v>111</v>
      </c>
      <c r="B467">
        <v>49977</v>
      </c>
    </row>
    <row r="468" spans="1:2">
      <c r="A468" s="7" t="s">
        <v>112</v>
      </c>
      <c r="B468">
        <v>1128</v>
      </c>
    </row>
    <row r="469" spans="1:2">
      <c r="A469" s="8" t="s">
        <v>8</v>
      </c>
      <c r="B469">
        <v>949</v>
      </c>
    </row>
    <row r="470" spans="1:2">
      <c r="A470" s="8" t="s">
        <v>634</v>
      </c>
      <c r="B470">
        <v>179</v>
      </c>
    </row>
    <row r="471" spans="1:2">
      <c r="A471" s="7" t="s">
        <v>113</v>
      </c>
      <c r="B471">
        <v>937</v>
      </c>
    </row>
    <row r="472" spans="1:2">
      <c r="A472" s="8" t="s">
        <v>8</v>
      </c>
      <c r="B472">
        <v>928</v>
      </c>
    </row>
    <row r="473" spans="1:2">
      <c r="A473" s="8" t="s">
        <v>635</v>
      </c>
      <c r="B473">
        <v>9</v>
      </c>
    </row>
    <row r="474" spans="1:2">
      <c r="A474" s="7" t="s">
        <v>115</v>
      </c>
      <c r="B474">
        <v>13009</v>
      </c>
    </row>
    <row r="475" spans="1:2">
      <c r="A475" s="8" t="s">
        <v>636</v>
      </c>
      <c r="B475">
        <v>1436</v>
      </c>
    </row>
    <row r="476" spans="1:2">
      <c r="A476" s="12" t="s">
        <v>637</v>
      </c>
      <c r="B476">
        <v>10818</v>
      </c>
    </row>
    <row r="477" spans="1:2">
      <c r="A477" s="12" t="s">
        <v>120</v>
      </c>
      <c r="B477">
        <v>755</v>
      </c>
    </row>
    <row r="478" spans="1:2">
      <c r="A478" s="7" t="s">
        <v>638</v>
      </c>
      <c r="B478">
        <v>3099</v>
      </c>
    </row>
    <row r="479" spans="1:2">
      <c r="A479" s="12" t="s">
        <v>639</v>
      </c>
      <c r="B479">
        <v>1107</v>
      </c>
    </row>
    <row r="480" spans="1:2">
      <c r="A480" s="12" t="s">
        <v>640</v>
      </c>
      <c r="B480">
        <v>1992</v>
      </c>
    </row>
    <row r="481" spans="1:2">
      <c r="A481" s="7" t="s">
        <v>125</v>
      </c>
      <c r="B481">
        <v>406</v>
      </c>
    </row>
    <row r="482" spans="1:2">
      <c r="A482" s="8" t="s">
        <v>127</v>
      </c>
      <c r="B482">
        <v>6</v>
      </c>
    </row>
    <row r="483" spans="1:2">
      <c r="A483" s="8" t="s">
        <v>128</v>
      </c>
      <c r="B483">
        <v>400</v>
      </c>
    </row>
    <row r="484" spans="1:2">
      <c r="A484" s="7" t="s">
        <v>129</v>
      </c>
      <c r="B484">
        <v>27</v>
      </c>
    </row>
    <row r="485" spans="1:2">
      <c r="A485" s="8" t="s">
        <v>130</v>
      </c>
      <c r="B485">
        <v>27</v>
      </c>
    </row>
    <row r="486" spans="1:2">
      <c r="A486" s="7" t="s">
        <v>134</v>
      </c>
      <c r="B486">
        <v>419</v>
      </c>
    </row>
    <row r="487" spans="1:2">
      <c r="A487" s="8" t="s">
        <v>8</v>
      </c>
      <c r="B487">
        <v>419</v>
      </c>
    </row>
    <row r="488" ht="14.25" spans="1:2">
      <c r="A488" s="9" t="s">
        <v>139</v>
      </c>
      <c r="B488">
        <v>23405</v>
      </c>
    </row>
    <row r="489" spans="1:2">
      <c r="A489" s="8" t="s">
        <v>140</v>
      </c>
      <c r="B489">
        <v>23405</v>
      </c>
    </row>
    <row r="490" spans="1:2">
      <c r="A490" s="7" t="s">
        <v>141</v>
      </c>
      <c r="B490">
        <v>6862</v>
      </c>
    </row>
    <row r="491" spans="1:2">
      <c r="A491" s="8" t="s">
        <v>142</v>
      </c>
      <c r="B491">
        <v>100</v>
      </c>
    </row>
    <row r="492" spans="1:2">
      <c r="A492" s="8" t="s">
        <v>143</v>
      </c>
      <c r="B492">
        <v>6749</v>
      </c>
    </row>
    <row r="493" spans="1:2">
      <c r="A493" s="8" t="s">
        <v>144</v>
      </c>
      <c r="B493">
        <v>13</v>
      </c>
    </row>
    <row r="494" spans="1:2">
      <c r="A494" s="7" t="s">
        <v>145</v>
      </c>
      <c r="B494">
        <v>249</v>
      </c>
    </row>
    <row r="495" spans="1:2">
      <c r="A495" s="8" t="s">
        <v>146</v>
      </c>
      <c r="B495">
        <v>100</v>
      </c>
    </row>
    <row r="496" spans="1:2">
      <c r="A496" s="8" t="s">
        <v>147</v>
      </c>
      <c r="B496">
        <v>149</v>
      </c>
    </row>
    <row r="497" spans="1:2">
      <c r="A497" s="7" t="s">
        <v>148</v>
      </c>
      <c r="B497">
        <v>436</v>
      </c>
    </row>
    <row r="498" spans="1:2">
      <c r="A498" s="8" t="s">
        <v>8</v>
      </c>
      <c r="B498">
        <v>436</v>
      </c>
    </row>
    <row r="499" spans="1:2">
      <c r="A499" s="7" t="s">
        <v>149</v>
      </c>
      <c r="B499">
        <v>15470</v>
      </c>
    </row>
    <row r="500" spans="1:2">
      <c r="A500" s="7" t="s">
        <v>150</v>
      </c>
      <c r="B500">
        <v>7154</v>
      </c>
    </row>
    <row r="501" spans="1:2">
      <c r="A501" s="8" t="s">
        <v>8</v>
      </c>
      <c r="B501">
        <v>7037</v>
      </c>
    </row>
    <row r="502" spans="1:2">
      <c r="A502" s="8" t="s">
        <v>641</v>
      </c>
      <c r="B502">
        <v>117</v>
      </c>
    </row>
    <row r="503" spans="1:2">
      <c r="A503" s="7" t="s">
        <v>642</v>
      </c>
      <c r="B503">
        <v>224</v>
      </c>
    </row>
    <row r="504" spans="1:2">
      <c r="A504" s="8" t="s">
        <v>643</v>
      </c>
      <c r="B504">
        <v>224</v>
      </c>
    </row>
    <row r="505" spans="1:2">
      <c r="A505" s="7" t="s">
        <v>644</v>
      </c>
      <c r="B505">
        <v>324</v>
      </c>
    </row>
    <row r="506" spans="1:2">
      <c r="A506" s="8" t="s">
        <v>645</v>
      </c>
      <c r="B506">
        <v>324</v>
      </c>
    </row>
    <row r="507" spans="1:2">
      <c r="A507" s="7" t="s">
        <v>158</v>
      </c>
      <c r="B507">
        <v>1748</v>
      </c>
    </row>
    <row r="508" spans="1:2">
      <c r="A508" s="8" t="s">
        <v>161</v>
      </c>
      <c r="B508">
        <v>1748</v>
      </c>
    </row>
    <row r="509" spans="1:2">
      <c r="A509" s="7" t="s">
        <v>646</v>
      </c>
      <c r="B509">
        <v>220</v>
      </c>
    </row>
    <row r="510" spans="1:2">
      <c r="A510" s="8" t="s">
        <v>647</v>
      </c>
      <c r="B510">
        <v>220</v>
      </c>
    </row>
    <row r="511" spans="1:2">
      <c r="A511" s="7" t="s">
        <v>648</v>
      </c>
      <c r="B511">
        <v>33</v>
      </c>
    </row>
    <row r="512" spans="1:2">
      <c r="A512" s="8" t="s">
        <v>649</v>
      </c>
      <c r="B512">
        <v>33</v>
      </c>
    </row>
    <row r="513" ht="14.25" spans="1:2">
      <c r="A513" s="9" t="s">
        <v>168</v>
      </c>
      <c r="B513">
        <v>4877</v>
      </c>
    </row>
    <row r="514" spans="1:2">
      <c r="A514" s="11" t="s">
        <v>169</v>
      </c>
      <c r="B514">
        <v>4532</v>
      </c>
    </row>
    <row r="515" spans="1:2">
      <c r="A515" s="8" t="s">
        <v>170</v>
      </c>
      <c r="B515">
        <v>345</v>
      </c>
    </row>
    <row r="516" spans="1:2">
      <c r="A516" s="7" t="s">
        <v>171</v>
      </c>
      <c r="B516">
        <v>501</v>
      </c>
    </row>
    <row r="517" spans="1:2">
      <c r="A517" s="13" t="s">
        <v>172</v>
      </c>
      <c r="B517">
        <v>501</v>
      </c>
    </row>
    <row r="518" spans="1:2">
      <c r="A518" s="7" t="s">
        <v>173</v>
      </c>
      <c r="B518">
        <v>16</v>
      </c>
    </row>
    <row r="519" spans="1:2">
      <c r="A519" s="8" t="s">
        <v>174</v>
      </c>
      <c r="B519">
        <v>16</v>
      </c>
    </row>
    <row r="520" spans="1:2">
      <c r="A520" s="7" t="s">
        <v>650</v>
      </c>
      <c r="B520">
        <v>373</v>
      </c>
    </row>
    <row r="521" spans="1:2">
      <c r="A521" s="8" t="s">
        <v>8</v>
      </c>
      <c r="B521">
        <v>350</v>
      </c>
    </row>
    <row r="522" spans="1:2">
      <c r="A522" s="8" t="s">
        <v>20</v>
      </c>
      <c r="B522">
        <v>23</v>
      </c>
    </row>
    <row r="523" spans="1:2">
      <c r="A523" s="7" t="s">
        <v>181</v>
      </c>
      <c r="B523">
        <v>1742</v>
      </c>
    </row>
    <row r="524" spans="1:2">
      <c r="A524" s="7" t="s">
        <v>183</v>
      </c>
      <c r="B524">
        <v>400</v>
      </c>
    </row>
    <row r="525" spans="1:2">
      <c r="A525" s="8" t="s">
        <v>185</v>
      </c>
      <c r="B525">
        <v>400</v>
      </c>
    </row>
    <row r="526" spans="1:2">
      <c r="A526" s="7" t="s">
        <v>187</v>
      </c>
      <c r="B526">
        <v>867</v>
      </c>
    </row>
    <row r="527" spans="1:2">
      <c r="A527" s="8" t="s">
        <v>651</v>
      </c>
      <c r="B527">
        <v>722</v>
      </c>
    </row>
    <row r="528" spans="1:2">
      <c r="A528" s="8" t="s">
        <v>190</v>
      </c>
      <c r="B528">
        <v>145</v>
      </c>
    </row>
    <row r="529" spans="1:2">
      <c r="A529" s="7" t="s">
        <v>191</v>
      </c>
      <c r="B529">
        <v>12</v>
      </c>
    </row>
    <row r="530" spans="1:2">
      <c r="A530" s="8" t="s">
        <v>193</v>
      </c>
      <c r="B530">
        <v>12</v>
      </c>
    </row>
    <row r="531" spans="1:2">
      <c r="A531" s="7" t="s">
        <v>194</v>
      </c>
      <c r="B531">
        <v>218</v>
      </c>
    </row>
    <row r="532" spans="1:2">
      <c r="A532" s="8" t="s">
        <v>195</v>
      </c>
      <c r="B532">
        <v>218</v>
      </c>
    </row>
    <row r="533" spans="1:2">
      <c r="A533" s="7" t="s">
        <v>652</v>
      </c>
      <c r="B533">
        <v>120</v>
      </c>
    </row>
    <row r="534" spans="1:2">
      <c r="A534" s="8" t="s">
        <v>653</v>
      </c>
      <c r="B534">
        <v>120</v>
      </c>
    </row>
    <row r="535" spans="1:2">
      <c r="A535" s="7" t="s">
        <v>200</v>
      </c>
      <c r="B535">
        <v>125</v>
      </c>
    </row>
    <row r="536" spans="1:2">
      <c r="A536" s="8" t="s">
        <v>8</v>
      </c>
      <c r="B536">
        <v>125</v>
      </c>
    </row>
    <row r="537" spans="1:2">
      <c r="A537" s="7" t="s">
        <v>203</v>
      </c>
      <c r="B537">
        <v>2885</v>
      </c>
    </row>
    <row r="538" ht="14.25" spans="1:2">
      <c r="A538" s="9" t="s">
        <v>204</v>
      </c>
      <c r="B538">
        <v>1467</v>
      </c>
    </row>
    <row r="539" spans="1:2">
      <c r="A539" s="8" t="s">
        <v>8</v>
      </c>
      <c r="B539">
        <v>1467</v>
      </c>
    </row>
    <row r="540" spans="1:2">
      <c r="A540" s="7" t="s">
        <v>211</v>
      </c>
      <c r="B540">
        <v>1418</v>
      </c>
    </row>
    <row r="541" spans="1:2">
      <c r="A541" s="8" t="s">
        <v>212</v>
      </c>
      <c r="B541">
        <v>1418</v>
      </c>
    </row>
    <row r="542" spans="1:2">
      <c r="A542" s="14" t="s">
        <v>215</v>
      </c>
      <c r="B542">
        <v>125511</v>
      </c>
    </row>
    <row r="543" spans="1:2">
      <c r="A543" s="7" t="s">
        <v>216</v>
      </c>
      <c r="B543">
        <v>7539</v>
      </c>
    </row>
    <row r="544" spans="1:2">
      <c r="A544" s="8" t="s">
        <v>8</v>
      </c>
      <c r="B544">
        <v>2973</v>
      </c>
    </row>
    <row r="545" spans="1:2">
      <c r="A545" s="8" t="s">
        <v>219</v>
      </c>
      <c r="B545">
        <v>53</v>
      </c>
    </row>
    <row r="546" spans="1:2">
      <c r="A546" s="8" t="s">
        <v>225</v>
      </c>
      <c r="B546">
        <v>1999</v>
      </c>
    </row>
    <row r="547" spans="1:2">
      <c r="A547" s="8" t="s">
        <v>228</v>
      </c>
      <c r="B547">
        <v>360</v>
      </c>
    </row>
    <row r="548" spans="1:2">
      <c r="A548" s="8" t="s">
        <v>654</v>
      </c>
      <c r="B548">
        <v>14</v>
      </c>
    </row>
    <row r="549" spans="1:2">
      <c r="A549" s="8" t="s">
        <v>655</v>
      </c>
      <c r="B549">
        <v>2140</v>
      </c>
    </row>
    <row r="550" spans="1:2">
      <c r="A550" s="7" t="s">
        <v>376</v>
      </c>
      <c r="B550">
        <v>7060</v>
      </c>
    </row>
    <row r="551" spans="1:2">
      <c r="A551" s="8" t="s">
        <v>8</v>
      </c>
      <c r="B551">
        <v>1972</v>
      </c>
    </row>
    <row r="552" spans="1:2">
      <c r="A552" s="8" t="s">
        <v>656</v>
      </c>
      <c r="B552">
        <v>5088</v>
      </c>
    </row>
    <row r="553" spans="1:2">
      <c r="A553" s="7" t="s">
        <v>236</v>
      </c>
      <c r="B553">
        <v>8459</v>
      </c>
    </row>
    <row r="554" spans="1:2">
      <c r="A554" s="8" t="s">
        <v>8</v>
      </c>
      <c r="B554">
        <v>2170</v>
      </c>
    </row>
    <row r="555" spans="1:2">
      <c r="A555" s="8" t="s">
        <v>238</v>
      </c>
      <c r="B555">
        <v>300</v>
      </c>
    </row>
    <row r="556" spans="1:2">
      <c r="A556" s="8" t="s">
        <v>239</v>
      </c>
      <c r="B556">
        <v>4</v>
      </c>
    </row>
    <row r="557" spans="1:2">
      <c r="A557" s="8" t="s">
        <v>657</v>
      </c>
      <c r="B557">
        <v>55</v>
      </c>
    </row>
    <row r="558" spans="1:2">
      <c r="A558" s="8" t="s">
        <v>243</v>
      </c>
      <c r="B558">
        <v>5930</v>
      </c>
    </row>
    <row r="559" spans="1:2">
      <c r="A559" s="7" t="s">
        <v>244</v>
      </c>
      <c r="B559">
        <v>45275</v>
      </c>
    </row>
    <row r="560" spans="1:2">
      <c r="A560" s="8" t="s">
        <v>8</v>
      </c>
      <c r="B560">
        <v>462</v>
      </c>
    </row>
    <row r="561" spans="1:2">
      <c r="A561" s="8" t="s">
        <v>248</v>
      </c>
      <c r="B561">
        <v>44813</v>
      </c>
    </row>
    <row r="562" spans="1:2">
      <c r="A562" s="7" t="s">
        <v>251</v>
      </c>
      <c r="B562">
        <v>7968</v>
      </c>
    </row>
    <row r="563" ht="14.25" spans="1:2">
      <c r="A563" s="10" t="s">
        <v>252</v>
      </c>
      <c r="B563">
        <v>1613</v>
      </c>
    </row>
    <row r="564" spans="1:2">
      <c r="A564" s="8" t="s">
        <v>253</v>
      </c>
      <c r="B564">
        <v>6355</v>
      </c>
    </row>
    <row r="565" spans="1:2">
      <c r="A565" s="7" t="s">
        <v>256</v>
      </c>
      <c r="B565">
        <v>3010</v>
      </c>
    </row>
    <row r="566" spans="1:2">
      <c r="A566" s="8" t="s">
        <v>257</v>
      </c>
      <c r="B566">
        <v>1444</v>
      </c>
    </row>
    <row r="567" spans="1:2">
      <c r="A567" s="8" t="s">
        <v>258</v>
      </c>
      <c r="B567">
        <v>720</v>
      </c>
    </row>
    <row r="568" spans="1:2">
      <c r="A568" s="8" t="s">
        <v>387</v>
      </c>
      <c r="B568">
        <v>846</v>
      </c>
    </row>
    <row r="569" spans="1:2">
      <c r="A569" s="7" t="s">
        <v>658</v>
      </c>
      <c r="B569">
        <v>46200</v>
      </c>
    </row>
    <row r="570" spans="1:2">
      <c r="A570" s="8" t="s">
        <v>659</v>
      </c>
      <c r="B570">
        <v>46200</v>
      </c>
    </row>
    <row r="571" spans="1:2">
      <c r="A571" s="7" t="s">
        <v>262</v>
      </c>
      <c r="B571">
        <v>1269</v>
      </c>
    </row>
    <row r="572" spans="1:2">
      <c r="A572" s="7" t="s">
        <v>263</v>
      </c>
      <c r="B572">
        <v>1269</v>
      </c>
    </row>
    <row r="573" spans="1:2">
      <c r="A573" s="8" t="s">
        <v>8</v>
      </c>
      <c r="B573">
        <v>923</v>
      </c>
    </row>
    <row r="574" spans="1:2">
      <c r="A574" s="8" t="s">
        <v>265</v>
      </c>
      <c r="B574">
        <v>100</v>
      </c>
    </row>
    <row r="575" spans="1:2">
      <c r="A575" s="8" t="s">
        <v>266</v>
      </c>
      <c r="B575">
        <v>246</v>
      </c>
    </row>
    <row r="576" spans="1:2">
      <c r="A576" s="7" t="s">
        <v>275</v>
      </c>
      <c r="B576">
        <v>493</v>
      </c>
    </row>
    <row r="577" spans="1:2">
      <c r="A577" s="7" t="s">
        <v>276</v>
      </c>
      <c r="B577">
        <v>493</v>
      </c>
    </row>
    <row r="578" spans="1:2">
      <c r="A578" s="8" t="s">
        <v>8</v>
      </c>
      <c r="B578">
        <v>493</v>
      </c>
    </row>
    <row r="579" spans="1:2">
      <c r="A579" s="7" t="s">
        <v>280</v>
      </c>
      <c r="B579">
        <v>305</v>
      </c>
    </row>
    <row r="580" spans="1:2">
      <c r="A580" s="7" t="s">
        <v>281</v>
      </c>
      <c r="B580">
        <v>305</v>
      </c>
    </row>
    <row r="581" spans="1:2">
      <c r="A581" s="8" t="s">
        <v>8</v>
      </c>
      <c r="B581">
        <v>247</v>
      </c>
    </row>
    <row r="582" spans="1:2">
      <c r="A582" s="8" t="s">
        <v>282</v>
      </c>
      <c r="B582">
        <v>58</v>
      </c>
    </row>
    <row r="583" spans="1:2">
      <c r="A583" s="7" t="s">
        <v>286</v>
      </c>
      <c r="B583">
        <v>19</v>
      </c>
    </row>
    <row r="584" spans="1:2">
      <c r="A584" s="7" t="s">
        <v>660</v>
      </c>
      <c r="B584">
        <v>19</v>
      </c>
    </row>
    <row r="585" spans="1:2">
      <c r="A585" s="8" t="s">
        <v>661</v>
      </c>
      <c r="B585">
        <v>19</v>
      </c>
    </row>
    <row r="586" spans="1:2">
      <c r="A586" s="7" t="s">
        <v>289</v>
      </c>
      <c r="B586">
        <v>973</v>
      </c>
    </row>
    <row r="587" spans="1:2">
      <c r="A587" s="7" t="s">
        <v>290</v>
      </c>
      <c r="B587">
        <v>892</v>
      </c>
    </row>
    <row r="588" ht="14.25" spans="1:2">
      <c r="A588" s="10" t="s">
        <v>8</v>
      </c>
      <c r="B588">
        <v>892</v>
      </c>
    </row>
    <row r="589" spans="1:2">
      <c r="A589" s="7" t="s">
        <v>295</v>
      </c>
      <c r="B589">
        <v>81</v>
      </c>
    </row>
    <row r="590" spans="1:2">
      <c r="A590" s="8" t="s">
        <v>8</v>
      </c>
      <c r="B590">
        <v>81</v>
      </c>
    </row>
    <row r="591" spans="1:2">
      <c r="A591" s="7" t="s">
        <v>296</v>
      </c>
      <c r="B591">
        <v>13908</v>
      </c>
    </row>
    <row r="592" spans="1:2">
      <c r="A592" s="7" t="s">
        <v>297</v>
      </c>
      <c r="B592">
        <v>5646</v>
      </c>
    </row>
    <row r="593" spans="1:2">
      <c r="A593" s="8" t="s">
        <v>299</v>
      </c>
      <c r="B593">
        <v>2492</v>
      </c>
    </row>
    <row r="594" spans="1:2">
      <c r="A594" s="8" t="s">
        <v>662</v>
      </c>
      <c r="B594">
        <v>3143</v>
      </c>
    </row>
    <row r="595" spans="1:2">
      <c r="A595" s="8" t="s">
        <v>663</v>
      </c>
      <c r="B595">
        <v>11</v>
      </c>
    </row>
    <row r="596" spans="1:2">
      <c r="A596" s="7" t="s">
        <v>303</v>
      </c>
      <c r="B596">
        <v>8257</v>
      </c>
    </row>
    <row r="597" spans="1:2">
      <c r="A597" s="8" t="s">
        <v>304</v>
      </c>
      <c r="B597">
        <v>8257</v>
      </c>
    </row>
    <row r="598" spans="1:2">
      <c r="A598" s="7" t="s">
        <v>305</v>
      </c>
      <c r="B598">
        <v>5</v>
      </c>
    </row>
    <row r="599" spans="1:2">
      <c r="A599" s="8" t="s">
        <v>664</v>
      </c>
      <c r="B599">
        <v>5</v>
      </c>
    </row>
    <row r="600" spans="1:2">
      <c r="A600" s="7" t="s">
        <v>306</v>
      </c>
      <c r="B600">
        <v>543</v>
      </c>
    </row>
    <row r="601" spans="1:2">
      <c r="A601" s="7" t="s">
        <v>311</v>
      </c>
      <c r="B601">
        <v>543</v>
      </c>
    </row>
    <row r="602" spans="1:2">
      <c r="A602" s="8" t="s">
        <v>312</v>
      </c>
      <c r="B602">
        <v>543</v>
      </c>
    </row>
    <row r="603" spans="1:2">
      <c r="A603" s="7" t="s">
        <v>314</v>
      </c>
      <c r="B603">
        <v>1485</v>
      </c>
    </row>
    <row r="604" spans="1:2">
      <c r="A604" s="7" t="s">
        <v>315</v>
      </c>
      <c r="B604">
        <v>464</v>
      </c>
    </row>
    <row r="605" spans="1:2">
      <c r="A605" s="8" t="s">
        <v>8</v>
      </c>
      <c r="B605">
        <v>464</v>
      </c>
    </row>
    <row r="606" spans="1:2">
      <c r="A606" s="7" t="s">
        <v>316</v>
      </c>
      <c r="B606">
        <v>168</v>
      </c>
    </row>
    <row r="607" spans="1:2">
      <c r="A607" s="8" t="s">
        <v>8</v>
      </c>
      <c r="B607">
        <v>168</v>
      </c>
    </row>
    <row r="608" spans="1:2">
      <c r="A608" s="7" t="s">
        <v>317</v>
      </c>
      <c r="B608">
        <v>154</v>
      </c>
    </row>
    <row r="609" spans="1:2">
      <c r="A609" s="8" t="s">
        <v>8</v>
      </c>
      <c r="B609">
        <v>154</v>
      </c>
    </row>
    <row r="610" spans="1:2">
      <c r="A610" s="7" t="s">
        <v>665</v>
      </c>
      <c r="B610">
        <v>450</v>
      </c>
    </row>
    <row r="611" spans="1:2">
      <c r="A611" s="8" t="s">
        <v>666</v>
      </c>
      <c r="B611">
        <v>450</v>
      </c>
    </row>
    <row r="612" spans="1:2">
      <c r="A612" s="7" t="s">
        <v>667</v>
      </c>
      <c r="B612">
        <v>249</v>
      </c>
    </row>
    <row r="613" ht="14.25" spans="1:2">
      <c r="A613" s="10" t="s">
        <v>668</v>
      </c>
      <c r="B613">
        <v>249</v>
      </c>
    </row>
    <row r="614" spans="1:2">
      <c r="A614" s="15" t="s">
        <v>324</v>
      </c>
      <c r="B614">
        <v>3222</v>
      </c>
    </row>
    <row r="615" spans="1:2">
      <c r="A615" s="7" t="s">
        <v>325</v>
      </c>
      <c r="B615">
        <v>3222</v>
      </c>
    </row>
    <row r="616" spans="1:2">
      <c r="A616" s="8" t="s">
        <v>326</v>
      </c>
      <c r="B616">
        <v>3222</v>
      </c>
    </row>
    <row r="617" spans="1:2">
      <c r="A617" s="7" t="s">
        <v>669</v>
      </c>
      <c r="B617">
        <v>2704</v>
      </c>
    </row>
    <row r="618" spans="1:2">
      <c r="A618" s="7" t="s">
        <v>330</v>
      </c>
      <c r="B618">
        <v>2704</v>
      </c>
    </row>
    <row r="619" spans="1:2">
      <c r="A619" s="8" t="s">
        <v>331</v>
      </c>
      <c r="B619">
        <v>2704</v>
      </c>
    </row>
    <row r="620" spans="1:2">
      <c r="A620" s="7" t="s">
        <v>670</v>
      </c>
      <c r="B620">
        <v>55</v>
      </c>
    </row>
    <row r="621" spans="1:2">
      <c r="A621" s="7" t="s">
        <v>671</v>
      </c>
      <c r="B621">
        <v>55</v>
      </c>
    </row>
    <row r="622" spans="1:2">
      <c r="A622" s="8" t="s">
        <v>672</v>
      </c>
      <c r="B622">
        <v>55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2019年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null,null,东乡县_总收发</dc:creator>
  <cp:lastModifiedBy>Administrator</cp:lastModifiedBy>
  <dcterms:created xsi:type="dcterms:W3CDTF">2016-10-08T08:38:00Z</dcterms:created>
  <cp:lastPrinted>2016-10-08T09:03:00Z</cp:lastPrinted>
  <dcterms:modified xsi:type="dcterms:W3CDTF">2021-08-27T08:18:14Z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F11380683D1042DAB3C1B96C18AE8D0B</vt:lpwstr>
  </property>
</Properties>
</file>