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 activeTab="1"/>
  </bookViews>
  <sheets>
    <sheet name="Sheet3" sheetId="3" r:id="rId1"/>
    <sheet name="2021年" sheetId="4" r:id="rId2"/>
    <sheet name="Sheet1" sheetId="5" r:id="rId3"/>
    <sheet name="Sheet2" sheetId="6" r:id="rId4"/>
  </sheets>
  <definedNames>
    <definedName name="_xlnm._FilterDatabase" localSheetId="1" hidden="1">'2021年'!$A$5:$F$381</definedName>
    <definedName name="_xlnm._FilterDatabase" localSheetId="0" hidden="1">Sheet3!$A$3:$F$389</definedName>
  </definedNames>
  <calcPr calcId="144525"/>
</workbook>
</file>

<file path=xl/sharedStrings.xml><?xml version="1.0" encoding="utf-8"?>
<sst xmlns="http://schemas.openxmlformats.org/spreadsheetml/2006/main" count="1441" uniqueCount="709">
  <si>
    <t>项        目</t>
  </si>
  <si>
    <t>预算数</t>
  </si>
  <si>
    <t>决算数</t>
  </si>
  <si>
    <t>决算数为预算数的%</t>
  </si>
  <si>
    <t>决算数为上年决算数的%</t>
  </si>
  <si>
    <t>2018年决算</t>
  </si>
  <si>
    <t>一、一般公共服务支出</t>
  </si>
  <si>
    <t>　　人大事务</t>
  </si>
  <si>
    <t>　　　　行政运行</t>
  </si>
  <si>
    <t>　　政协事务</t>
  </si>
  <si>
    <t>　　政府办公厅（室）及相关机构事务</t>
  </si>
  <si>
    <t>　　　　信访事务</t>
  </si>
  <si>
    <t>　　　　其他政府办公厅（室）及相关机构事务支出</t>
  </si>
  <si>
    <t>　　发展与改革事务</t>
  </si>
  <si>
    <t>　　　　物价管理</t>
  </si>
  <si>
    <t>　　　　其他发展与改革事务支出</t>
  </si>
  <si>
    <t>　　统计信息事务</t>
  </si>
  <si>
    <t xml:space="preserve">    专项普查活动</t>
  </si>
  <si>
    <t>　　财政事务</t>
  </si>
  <si>
    <t>　　　　财政国库业务</t>
  </si>
  <si>
    <t>　　　　信息化建设</t>
  </si>
  <si>
    <t>　　　　其他财政事务支出</t>
  </si>
  <si>
    <t>　　税收事务</t>
  </si>
  <si>
    <t>　　审计事务</t>
  </si>
  <si>
    <t>　　人力资源事务</t>
  </si>
  <si>
    <t>　　　　其他人力资源事务支出</t>
  </si>
  <si>
    <t>　　纪检监察事务</t>
  </si>
  <si>
    <t>　　商贸事务</t>
  </si>
  <si>
    <t xml:space="preserve">    其他商贸事务支出</t>
  </si>
  <si>
    <t xml:space="preserve">  知识产权事务</t>
  </si>
  <si>
    <t xml:space="preserve">    国家知识产权战略</t>
  </si>
  <si>
    <t xml:space="preserve">  民族事务</t>
  </si>
  <si>
    <t xml:space="preserve">    行政运行</t>
  </si>
  <si>
    <t xml:space="preserve">    其他民族事务支出</t>
  </si>
  <si>
    <t>　　档案事务</t>
  </si>
  <si>
    <t>　　民主党派及工商联事务</t>
  </si>
  <si>
    <t>　　群众团体事务</t>
  </si>
  <si>
    <t xml:space="preserve">    一般行政管理事务</t>
  </si>
  <si>
    <t>　　　　工会事务</t>
  </si>
  <si>
    <t xml:space="preserve">    其他群众团体事务支出</t>
  </si>
  <si>
    <t>　　党委办公厅（室）及相关机构事务</t>
  </si>
  <si>
    <t>　　　　机关服务</t>
  </si>
  <si>
    <t>　　组织事务</t>
  </si>
  <si>
    <t>　　　　其他组织事务支出</t>
  </si>
  <si>
    <t>　　宣传事务</t>
  </si>
  <si>
    <t>　　统战事务</t>
  </si>
  <si>
    <t>　　　　宗教事务</t>
  </si>
  <si>
    <t>　　其他共产党事务支出</t>
  </si>
  <si>
    <t xml:space="preserve">    其他共产党事务支出(项)</t>
  </si>
  <si>
    <t>　　市场监督管理事务</t>
  </si>
  <si>
    <t xml:space="preserve">    市场监督管理专项</t>
  </si>
  <si>
    <t xml:space="preserve">    其他市场监督管理事务</t>
  </si>
  <si>
    <t>　　其他一般公共服务支出</t>
  </si>
  <si>
    <t>　　　　其他一般公共服务支出</t>
  </si>
  <si>
    <t>二、国防支出</t>
  </si>
  <si>
    <t xml:space="preserve">    国防动员</t>
  </si>
  <si>
    <t xml:space="preserve">      民兵</t>
  </si>
  <si>
    <t>三、公共安全支出</t>
  </si>
  <si>
    <t xml:space="preserve">    武装警察</t>
  </si>
  <si>
    <t xml:space="preserve">      武装警察部队</t>
  </si>
  <si>
    <t xml:space="preserve">    公安</t>
  </si>
  <si>
    <t xml:space="preserve">      行政运行</t>
  </si>
  <si>
    <t xml:space="preserve">    执法办案</t>
  </si>
  <si>
    <t xml:space="preserve">      其他公安支出</t>
  </si>
  <si>
    <t xml:space="preserve">    检察</t>
  </si>
  <si>
    <t xml:space="preserve">    法院</t>
  </si>
  <si>
    <t xml:space="preserve">    司法</t>
  </si>
  <si>
    <t xml:space="preserve">      法律援助</t>
  </si>
  <si>
    <t xml:space="preserve">      其他司法支出</t>
  </si>
  <si>
    <t xml:space="preserve">    国家保密</t>
  </si>
  <si>
    <t>四、教育支出</t>
  </si>
  <si>
    <t>　　教育管理事务</t>
  </si>
  <si>
    <t>　　普通教育</t>
  </si>
  <si>
    <t>　　　　学前教育</t>
  </si>
  <si>
    <t>　　　　小学教育</t>
  </si>
  <si>
    <t>　　　　初中教育</t>
  </si>
  <si>
    <t>　　　　高中教育</t>
  </si>
  <si>
    <t>　　　　其他普通教育支出</t>
  </si>
  <si>
    <t>　　职业教育</t>
  </si>
  <si>
    <t xml:space="preserve">    中专教育</t>
  </si>
  <si>
    <t>　　　　技校教育</t>
  </si>
  <si>
    <t>　　　　高等职业教育</t>
  </si>
  <si>
    <t xml:space="preserve">    其他职业教育支出</t>
  </si>
  <si>
    <t>　　进修及培训</t>
  </si>
  <si>
    <t>　　　　干部教育</t>
  </si>
  <si>
    <t>五、科学技术支出</t>
  </si>
  <si>
    <t>　　科学技术管理事务</t>
  </si>
  <si>
    <t xml:space="preserve">  科技条件与服务</t>
  </si>
  <si>
    <t xml:space="preserve">    科技条件专项</t>
  </si>
  <si>
    <t>　　科学技术普及</t>
  </si>
  <si>
    <t>　　　　机构运行</t>
  </si>
  <si>
    <t xml:space="preserve">    其他科学技术普及支出</t>
  </si>
  <si>
    <t>六、文化体育与传媒支出</t>
  </si>
  <si>
    <t>　　文化</t>
  </si>
  <si>
    <t>　　　　艺术表演团体</t>
  </si>
  <si>
    <t xml:space="preserve">    群众文化</t>
  </si>
  <si>
    <t>　　　　文化创作与保护</t>
  </si>
  <si>
    <t xml:space="preserve">    旅游宣传</t>
  </si>
  <si>
    <t xml:space="preserve">    旅游行业业务管理</t>
  </si>
  <si>
    <t>　　　　其他文化支出</t>
  </si>
  <si>
    <t>　　文物</t>
  </si>
  <si>
    <t xml:space="preserve">    文物保护</t>
  </si>
  <si>
    <t>　　　　博物馆</t>
  </si>
  <si>
    <t>　　体育</t>
  </si>
  <si>
    <t>　　新闻出版电影</t>
  </si>
  <si>
    <t xml:space="preserve">  广播电视</t>
  </si>
  <si>
    <t xml:space="preserve">    电视</t>
  </si>
  <si>
    <t xml:space="preserve">    其他广播电视支出</t>
  </si>
  <si>
    <t>　　其他文化体育与传媒支出</t>
  </si>
  <si>
    <t xml:space="preserve">    文化产业发展专项支出</t>
  </si>
  <si>
    <t>　　　　其他文化体育与传媒支出</t>
  </si>
  <si>
    <t>七、社会保障和就业支出</t>
  </si>
  <si>
    <t>　　人力资源和社会保障管理事务</t>
  </si>
  <si>
    <t>　　民政管理事务</t>
  </si>
  <si>
    <t xml:space="preserve">    其他民政管理事务支出</t>
  </si>
  <si>
    <t>　　行政事业单位离退休</t>
  </si>
  <si>
    <t>　　　　归口管理的行政单位离退休</t>
  </si>
  <si>
    <t xml:space="preserve">    事业单位离退休</t>
  </si>
  <si>
    <t xml:space="preserve">    离退休人员管理机构</t>
  </si>
  <si>
    <t xml:space="preserve">    机关事业单位基本养老保险缴费支出</t>
  </si>
  <si>
    <t>　　　　对机关事业单位基本养老保险基金的补助</t>
  </si>
  <si>
    <t>　　就业补助</t>
  </si>
  <si>
    <t xml:space="preserve">    公益性岗位补贴</t>
  </si>
  <si>
    <t xml:space="preserve">    就业见习补贴</t>
  </si>
  <si>
    <t>　　　　其他就业补助支出</t>
  </si>
  <si>
    <t>　　抚恤</t>
  </si>
  <si>
    <t xml:space="preserve">    死亡抚恤</t>
  </si>
  <si>
    <t>　　　　伤残抚恤</t>
  </si>
  <si>
    <t>　　　　其他优抚支出</t>
  </si>
  <si>
    <t>　　退役安置</t>
  </si>
  <si>
    <t>　　　　退役士兵安置</t>
  </si>
  <si>
    <t>　　　　退役士兵管理教育</t>
  </si>
  <si>
    <t xml:space="preserve">  社会福利</t>
  </si>
  <si>
    <t xml:space="preserve">    老年福利</t>
  </si>
  <si>
    <t>　　残疾人事业</t>
  </si>
  <si>
    <t xml:space="preserve">    残疾人康复</t>
  </si>
  <si>
    <t>　　　　残疾人就业和扶贫</t>
  </si>
  <si>
    <t>　　　　其他残疾人事业支出</t>
  </si>
  <si>
    <t>　　红十字事业</t>
  </si>
  <si>
    <t>　　最低生活保障</t>
  </si>
  <si>
    <t>　　　　农村最低生活保障金支出</t>
  </si>
  <si>
    <t>　　财政对基本养老保险基金的补助</t>
  </si>
  <si>
    <t>　　　　财政对企业职工基本养老保险基金的补助</t>
  </si>
  <si>
    <t>　　　　财政对城乡居民基本养老保险基金的补助</t>
  </si>
  <si>
    <t>　　　　财政对其他基本养老保险基金的补助</t>
  </si>
  <si>
    <t>　　财政对其它社会保险基金的补助</t>
  </si>
  <si>
    <t>　　　　财政对工伤保险基金的补助</t>
  </si>
  <si>
    <t>　　　　财政对生育保险基金的补助</t>
  </si>
  <si>
    <t>　　退役军人管理事务</t>
  </si>
  <si>
    <t>八、卫生健康支出</t>
  </si>
  <si>
    <t>　　卫生健康管理事务</t>
  </si>
  <si>
    <t>　　　　其他医疗卫生与计划生育管理事务支出</t>
  </si>
  <si>
    <t xml:space="preserve">  公立医院</t>
  </si>
  <si>
    <t xml:space="preserve">    综合医院</t>
  </si>
  <si>
    <t xml:space="preserve">    其他公立医院支出</t>
  </si>
  <si>
    <t>　　基层医疗卫生机构</t>
  </si>
  <si>
    <t xml:space="preserve">    乡镇卫生院</t>
  </si>
  <si>
    <t>　　　　其他基层医疗卫生机构支出</t>
  </si>
  <si>
    <t>　　公共卫生</t>
  </si>
  <si>
    <t xml:space="preserve">    疾病预防控制机构</t>
  </si>
  <si>
    <t xml:space="preserve">    妇幼保健机构</t>
  </si>
  <si>
    <t>　　　　基本公共卫生服务</t>
  </si>
  <si>
    <t xml:space="preserve">    重大公共卫生专项</t>
  </si>
  <si>
    <t xml:space="preserve">  中医药</t>
  </si>
  <si>
    <t xml:space="preserve">    其他中医药支出</t>
  </si>
  <si>
    <t>　　计划生育事务</t>
  </si>
  <si>
    <t xml:space="preserve">    计划生育服务</t>
  </si>
  <si>
    <t>　　　　其他计划生育事务支出</t>
  </si>
  <si>
    <t>　　财政对基本医疗保险基金的补助</t>
  </si>
  <si>
    <t>　　　　财政对城镇职工基本医疗保险基金的补助</t>
  </si>
  <si>
    <t>　　　　财政对城乡居民基本医疗保险基金的补助</t>
  </si>
  <si>
    <t>　　医疗救助</t>
  </si>
  <si>
    <t>　　　　城乡医疗救助</t>
  </si>
  <si>
    <t>　　优抚对象医疗</t>
  </si>
  <si>
    <t>　　　　优抚对象医疗补助</t>
  </si>
  <si>
    <t xml:space="preserve">  医疗保障管理事务</t>
  </si>
  <si>
    <t xml:space="preserve">    其他医疗保障管理事务支出</t>
  </si>
  <si>
    <t xml:space="preserve">  老龄卫生健康事务(款)</t>
  </si>
  <si>
    <t xml:space="preserve">    老龄卫生健康事务(项)</t>
  </si>
  <si>
    <t xml:space="preserve">  其他卫生健康支出(款)</t>
  </si>
  <si>
    <t xml:space="preserve">    其他卫生健康支出(项)</t>
  </si>
  <si>
    <t>九、节能环保支出</t>
  </si>
  <si>
    <t>　　环境保护管理事务</t>
  </si>
  <si>
    <t>　　污染防治</t>
  </si>
  <si>
    <t xml:space="preserve">    大气</t>
  </si>
  <si>
    <t>　　　　水体</t>
  </si>
  <si>
    <t xml:space="preserve">    其他污染防治支出</t>
  </si>
  <si>
    <t>　　自然生态保护</t>
  </si>
  <si>
    <t xml:space="preserve">    生态保护</t>
  </si>
  <si>
    <t xml:space="preserve">    农村环境保护</t>
  </si>
  <si>
    <t>　　　　其他自然生态保护支出</t>
  </si>
  <si>
    <t>　　天然林保护</t>
  </si>
  <si>
    <t xml:space="preserve">    森林管护</t>
  </si>
  <si>
    <t>　　　　社会保险补助</t>
  </si>
  <si>
    <t>　　退耕还林</t>
  </si>
  <si>
    <t>　　　　退耕现金</t>
  </si>
  <si>
    <t>　　污染减排</t>
  </si>
  <si>
    <t>　　　　生态环境监测与信息</t>
  </si>
  <si>
    <t>　　　　减排专项支出</t>
  </si>
  <si>
    <t xml:space="preserve">    其他污染减排支出</t>
  </si>
  <si>
    <t>　　能源管理事务</t>
  </si>
  <si>
    <t xml:space="preserve">  其他节能环保支出(款)</t>
  </si>
  <si>
    <t xml:space="preserve">    其他节能环保支出(项)</t>
  </si>
  <si>
    <t>十、城乡社区支出</t>
  </si>
  <si>
    <t>　　城乡社区管理事务</t>
  </si>
  <si>
    <t xml:space="preserve">    其他城乡社区管理事务支出</t>
  </si>
  <si>
    <t xml:space="preserve">  城乡社区规划与管理(款)</t>
  </si>
  <si>
    <t xml:space="preserve">    城乡社区规划与管理(项)</t>
  </si>
  <si>
    <t xml:space="preserve">  城乡社区公共设施</t>
  </si>
  <si>
    <t xml:space="preserve">    小城镇基础设施建设</t>
  </si>
  <si>
    <t xml:space="preserve">    其他城乡社区公共设施支出</t>
  </si>
  <si>
    <t>　　城乡社区环境卫生</t>
  </si>
  <si>
    <t>　　　　城乡社区环境卫生</t>
  </si>
  <si>
    <t>　　其他城乡社区支出</t>
  </si>
  <si>
    <t>　　　　其他城乡社区支出</t>
  </si>
  <si>
    <t>十一、农林水支出</t>
  </si>
  <si>
    <t>　　农业</t>
  </si>
  <si>
    <t>　　　　事业运行</t>
  </si>
  <si>
    <t>　　　　科技转化与推广服务</t>
  </si>
  <si>
    <t>　　　　病虫害控制</t>
  </si>
  <si>
    <t>　　　　农产品质量安全</t>
  </si>
  <si>
    <t>　　　　执法监管</t>
  </si>
  <si>
    <t>　　　　农业行业业务管理</t>
  </si>
  <si>
    <t xml:space="preserve">    防灾救灾</t>
  </si>
  <si>
    <t xml:space="preserve">    农业结构调整补贴</t>
  </si>
  <si>
    <t>　　　　农业生产支持补贴</t>
  </si>
  <si>
    <t>　　　　农业组织化与产业化经营</t>
  </si>
  <si>
    <t xml:space="preserve">    农产品加工与促销</t>
  </si>
  <si>
    <t>　　　　农业资源保护修复与利用</t>
  </si>
  <si>
    <t xml:space="preserve">    农村道路建设</t>
  </si>
  <si>
    <t>　　　　其他农业支出</t>
  </si>
  <si>
    <t>　　林业</t>
  </si>
  <si>
    <t xml:space="preserve">    森林培育</t>
  </si>
  <si>
    <t xml:space="preserve">    自然保护区等管理</t>
  </si>
  <si>
    <t xml:space="preserve">    执法与监督</t>
  </si>
  <si>
    <t>　　　　其他林业支出</t>
  </si>
  <si>
    <t>　　水利</t>
  </si>
  <si>
    <t xml:space="preserve">    水利工程建设</t>
  </si>
  <si>
    <t>　　　　水利运行与维护</t>
  </si>
  <si>
    <t>　　　　水土保持</t>
  </si>
  <si>
    <t xml:space="preserve">    水资源节约管理与保护</t>
  </si>
  <si>
    <t xml:space="preserve">    防汛</t>
  </si>
  <si>
    <t>　　　　大中型水库移民后期扶持专项资产</t>
  </si>
  <si>
    <t>　　　　其他水利支出</t>
  </si>
  <si>
    <t>　　扶贫</t>
  </si>
  <si>
    <t xml:space="preserve">    农村基础设施建设</t>
  </si>
  <si>
    <t>　　　　生产发展</t>
  </si>
  <si>
    <t xml:space="preserve">    扶贫贷款奖补和贴息</t>
  </si>
  <si>
    <t>　　　　其他扶贫支出</t>
  </si>
  <si>
    <t xml:space="preserve">  农业综合开发</t>
  </si>
  <si>
    <t xml:space="preserve">    土地治理</t>
  </si>
  <si>
    <t>　　农村综合改革</t>
  </si>
  <si>
    <t>　　　　对村级一事一议的补助</t>
  </si>
  <si>
    <t>　　　　对村民委员会和村党支部的补助</t>
  </si>
  <si>
    <t xml:space="preserve">    农村综合改革示范试点补助</t>
  </si>
  <si>
    <t xml:space="preserve">    其他农村综合改革支出</t>
  </si>
  <si>
    <t>　　普惠金融发展支出</t>
  </si>
  <si>
    <t>　　　　农业保险保费补贴</t>
  </si>
  <si>
    <t>　　　　创业担保贷款贴息</t>
  </si>
  <si>
    <t xml:space="preserve">    补充创业担保贷款基金</t>
  </si>
  <si>
    <t xml:space="preserve">  其他农林水支出(款)</t>
  </si>
  <si>
    <t xml:space="preserve">    其他农林水支出(项)</t>
  </si>
  <si>
    <t>十二、交通运输支出</t>
  </si>
  <si>
    <t>　　公路水路运输</t>
  </si>
  <si>
    <t xml:space="preserve">    公路建设</t>
  </si>
  <si>
    <t>　　　　公路养护</t>
  </si>
  <si>
    <t>　　　　公路运输管理</t>
  </si>
  <si>
    <t xml:space="preserve">    海事管理</t>
  </si>
  <si>
    <t xml:space="preserve">    其他公路水路运输支出</t>
  </si>
  <si>
    <t>成品油价格改革对交通运输的补贴</t>
  </si>
  <si>
    <t>对农村道路客运的补贴</t>
  </si>
  <si>
    <t>对出租车的补助</t>
  </si>
  <si>
    <t>　　车辆购置税支出</t>
  </si>
  <si>
    <t>　　　　车辆购置税用于公路等基础设施建设支出</t>
  </si>
  <si>
    <t>　　　　车辆购置税用于农村公路建设支出</t>
  </si>
  <si>
    <t>十三、资源勘探信息等支出</t>
  </si>
  <si>
    <t>　　工业和信息产业监管</t>
  </si>
  <si>
    <t xml:space="preserve">    其他工业和信息产业监管支出</t>
  </si>
  <si>
    <t xml:space="preserve">  其他资源勘探信息等支出(款)</t>
  </si>
  <si>
    <t xml:space="preserve">    其他资源勘探信息等支出(项)</t>
  </si>
  <si>
    <t>十四、商业服务业等支出</t>
  </si>
  <si>
    <t>　　商业流通事务</t>
  </si>
  <si>
    <t>　　　　一般行政管理事务</t>
  </si>
  <si>
    <t xml:space="preserve">    其他商业流通事务支出</t>
  </si>
  <si>
    <t xml:space="preserve">  涉外发展服务支出</t>
  </si>
  <si>
    <t>　　　　其他涉外发展事务支出</t>
  </si>
  <si>
    <t>十五、金融支出</t>
  </si>
  <si>
    <t xml:space="preserve">  金融部门行政支出</t>
  </si>
  <si>
    <t xml:space="preserve">    金融部门其他行政支出</t>
  </si>
  <si>
    <t>十六、自然资源海洋气象等支出</t>
  </si>
  <si>
    <t>　　自然资源事务</t>
  </si>
  <si>
    <t xml:space="preserve">    土地资源调查</t>
  </si>
  <si>
    <t xml:space="preserve">    土地资源利用与保护</t>
  </si>
  <si>
    <t xml:space="preserve">    国土整治</t>
  </si>
  <si>
    <t xml:space="preserve">    其他自然资源事务支出</t>
  </si>
  <si>
    <t>　　气象事务</t>
  </si>
  <si>
    <t>十七、住房保障支出</t>
  </si>
  <si>
    <t>　　保障性安居工程支出</t>
  </si>
  <si>
    <t xml:space="preserve">    廉租住房</t>
  </si>
  <si>
    <t>　　　　棚户区改造</t>
  </si>
  <si>
    <t xml:space="preserve">    农村危房改造</t>
  </si>
  <si>
    <t xml:space="preserve">    保障性住房租金补贴</t>
  </si>
  <si>
    <t xml:space="preserve">    其他保障性安居工程支出</t>
  </si>
  <si>
    <t>　　住房改革支出</t>
  </si>
  <si>
    <t>　　　　住房公积金</t>
  </si>
  <si>
    <t>　　城乡社区住宅</t>
  </si>
  <si>
    <t>十八、粮油物资储备支出</t>
  </si>
  <si>
    <t>　　粮油事务</t>
  </si>
  <si>
    <t xml:space="preserve">    其他粮油事务支出</t>
  </si>
  <si>
    <t xml:space="preserve">  物资事务</t>
  </si>
  <si>
    <t xml:space="preserve">    仓库建设</t>
  </si>
  <si>
    <t>　　粮油储备</t>
  </si>
  <si>
    <t>　　　　储备粮油补贴</t>
  </si>
  <si>
    <t>　　　　储备粮（油）库建设</t>
  </si>
  <si>
    <t>十九、灾害防治及应急管理支出</t>
  </si>
  <si>
    <t>　　应急管理事务</t>
  </si>
  <si>
    <t>　　消防事务</t>
  </si>
  <si>
    <t>　　地震事务</t>
  </si>
  <si>
    <t xml:space="preserve">  自然灾害防治</t>
  </si>
  <si>
    <t xml:space="preserve">    地质灾害防治</t>
  </si>
  <si>
    <t xml:space="preserve">  自然灾害救灾及恢复重建支出</t>
  </si>
  <si>
    <t xml:space="preserve">    中央自然灾害生活补助</t>
  </si>
  <si>
    <t xml:space="preserve">    自然灾害救灾补助</t>
  </si>
  <si>
    <t xml:space="preserve">    自然灾害灾后重建补助</t>
  </si>
  <si>
    <t>二十、预备费</t>
  </si>
  <si>
    <t>　　预备费</t>
  </si>
  <si>
    <t>　　　　预备费</t>
  </si>
  <si>
    <t xml:space="preserve"> 二十一、 其他支出(款)</t>
  </si>
  <si>
    <t xml:space="preserve">    其他支出(项)</t>
  </si>
  <si>
    <t>二十二、债务付息支出</t>
  </si>
  <si>
    <t>　　地方政府一般债务付息支出</t>
  </si>
  <si>
    <t>　　　　地方政府一般债券付息支出</t>
  </si>
  <si>
    <t>二十三、债务发行费用支出</t>
  </si>
  <si>
    <t xml:space="preserve">  地方政府一般债务发行费用支出</t>
  </si>
  <si>
    <t>总        计</t>
  </si>
  <si>
    <t>附件1-2</t>
  </si>
  <si>
    <t>2022年度东乡县本级一般公共预算支出决算表</t>
  </si>
  <si>
    <t>单位：万元</t>
  </si>
  <si>
    <t>2021年决算数</t>
  </si>
  <si>
    <t>2022年决算数</t>
  </si>
  <si>
    <t xml:space="preserve">       机关服务</t>
  </si>
  <si>
    <t>其他组织事务支出</t>
  </si>
  <si>
    <t>其他统战事务支出</t>
  </si>
  <si>
    <t xml:space="preserve">       市场主体管理</t>
  </si>
  <si>
    <t xml:space="preserve">       其他教育管理事务支出</t>
  </si>
  <si>
    <t xml:space="preserve">       中专教育</t>
  </si>
  <si>
    <t xml:space="preserve">  其他教育支出(款)</t>
  </si>
  <si>
    <t>科普活动</t>
  </si>
  <si>
    <t xml:space="preserve">  科技重大项目</t>
  </si>
  <si>
    <t xml:space="preserve">    科技重大专项</t>
  </si>
  <si>
    <t xml:space="preserve">  其他科学技术支出(款)</t>
  </si>
  <si>
    <t xml:space="preserve">    其他科学技术支出(项)</t>
  </si>
  <si>
    <t>　　文化和旅游</t>
  </si>
  <si>
    <t xml:space="preserve">       文化活动</t>
  </si>
  <si>
    <t>行政运行</t>
  </si>
  <si>
    <t xml:space="preserve">       文物保护</t>
  </si>
  <si>
    <t xml:space="preserve">       其他文物支出</t>
  </si>
  <si>
    <t>其他新闻出版电影支出</t>
  </si>
  <si>
    <t>广播电视事务</t>
  </si>
  <si>
    <t xml:space="preserve">    广播</t>
  </si>
  <si>
    <t xml:space="preserve">       劳动保障监察</t>
  </si>
  <si>
    <t>其他人力资源和社会保障管理事务支出</t>
  </si>
  <si>
    <t>　  行政单位离退休</t>
  </si>
  <si>
    <t>　　　　对机关事业单位职业年金的补助</t>
  </si>
  <si>
    <t>　　　　义务兵优待</t>
  </si>
  <si>
    <t xml:space="preserve">    养老服务</t>
  </si>
  <si>
    <t xml:space="preserve">       残疾人康复</t>
  </si>
  <si>
    <t xml:space="preserve">    红十字事业</t>
  </si>
  <si>
    <t xml:space="preserve">       行政运行</t>
  </si>
  <si>
    <t xml:space="preserve">        其他退役军人事务管理支出</t>
  </si>
  <si>
    <t xml:space="preserve">  其他社会保障和就业支出(款)</t>
  </si>
  <si>
    <t xml:space="preserve">    其他社会保障和就业支出(项)</t>
  </si>
  <si>
    <t xml:space="preserve">        乡镇卫生院</t>
  </si>
  <si>
    <t xml:space="preserve">      疾病预防控制机构</t>
  </si>
  <si>
    <t xml:space="preserve">      卫生监督机构</t>
  </si>
  <si>
    <t xml:space="preserve">       重大公共卫生专项</t>
  </si>
  <si>
    <t xml:space="preserve">       其他公共卫生支出</t>
  </si>
  <si>
    <t xml:space="preserve">    中医(民族医)药专项</t>
  </si>
  <si>
    <t>　　计划生育</t>
  </si>
  <si>
    <t>　　　　财政对其他基本医疗保险基金的补助</t>
  </si>
  <si>
    <t>　　其他自然生态保护支出</t>
  </si>
  <si>
    <t xml:space="preserve">      森林管护</t>
  </si>
  <si>
    <t>　　　社会保险补助</t>
  </si>
  <si>
    <t xml:space="preserve">       其他退耕还林还草支出</t>
  </si>
  <si>
    <t xml:space="preserve">       其他污染减排支出</t>
  </si>
  <si>
    <t>　　农业农村</t>
  </si>
  <si>
    <t xml:space="preserve">       防灾救灾</t>
  </si>
  <si>
    <t xml:space="preserve">       农业生产发展</t>
  </si>
  <si>
    <t xml:space="preserve">        农村合作经济</t>
  </si>
  <si>
    <t xml:space="preserve">        农村社会事业</t>
  </si>
  <si>
    <t xml:space="preserve">       农村道路建设</t>
  </si>
  <si>
    <t xml:space="preserve">      对高校毕业生到基础任职补助</t>
  </si>
  <si>
    <t xml:space="preserve">       农田建设</t>
  </si>
  <si>
    <t>　　　　其他农业农村支出</t>
  </si>
  <si>
    <t>　　林业和草原</t>
  </si>
  <si>
    <t xml:space="preserve">       森林资源培育</t>
  </si>
  <si>
    <t xml:space="preserve">    森林资源管理</t>
  </si>
  <si>
    <t xml:space="preserve">    动植物保护</t>
  </si>
  <si>
    <t xml:space="preserve">    产业化管理</t>
  </si>
  <si>
    <t xml:space="preserve">    草原管理</t>
  </si>
  <si>
    <t xml:space="preserve">       水利工程建设</t>
  </si>
  <si>
    <t xml:space="preserve">          水资源节约管理与保护</t>
  </si>
  <si>
    <t>巩固脱贫衔接乡村振兴</t>
  </si>
  <si>
    <t xml:space="preserve">       社会发展</t>
  </si>
  <si>
    <t xml:space="preserve">        对村级公益事业建设的补助</t>
  </si>
  <si>
    <t xml:space="preserve">       农村综合改革示范试点补助</t>
  </si>
  <si>
    <t xml:space="preserve">       其他农村综合改革支出</t>
  </si>
  <si>
    <t xml:space="preserve">       其他普惠金融发展支出</t>
  </si>
  <si>
    <t xml:space="preserve">      其他公路水路运输支出</t>
  </si>
  <si>
    <t>成品油价格改革补贴其他支出</t>
  </si>
  <si>
    <t xml:space="preserve">    车辆购置税用于公路等基础设施建设支出</t>
  </si>
  <si>
    <t xml:space="preserve">    车辆购置税用于农村公路建设支出</t>
  </si>
  <si>
    <t xml:space="preserve">   其他交通运输支出(款)</t>
  </si>
  <si>
    <t xml:space="preserve">        其他交通运输支出(项)</t>
  </si>
  <si>
    <t xml:space="preserve">  资源勘探开发</t>
  </si>
  <si>
    <t xml:space="preserve">      民贸民品贷款贴息</t>
  </si>
  <si>
    <t>　　行政运行</t>
  </si>
  <si>
    <t xml:space="preserve">    金融部门监管支出</t>
  </si>
  <si>
    <t xml:space="preserve">    金融行业电子化建设</t>
  </si>
  <si>
    <t xml:space="preserve">    自然资源利用与保护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</si>
  <si>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</si>
  <si>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　　棚户区改造</t>
  </si>
  <si>
    <t xml:space="preserve">    老旧小区改造</t>
  </si>
  <si>
    <t xml:space="preserve">    公有住房建设和维修改造支出</t>
  </si>
  <si>
    <t>　　粮油物资事务</t>
  </si>
  <si>
    <t xml:space="preserve">    其他粮油物资事务支出</t>
  </si>
  <si>
    <t>储备粮（油）库建设</t>
  </si>
  <si>
    <t xml:space="preserve">  重要商品储备</t>
  </si>
  <si>
    <t xml:space="preserve">    应急物资储备</t>
  </si>
  <si>
    <t xml:space="preserve">     其他应急管理支出</t>
  </si>
  <si>
    <t xml:space="preserve">    应急救援</t>
  </si>
  <si>
    <t>其他消防救援事务支出</t>
  </si>
  <si>
    <t xml:space="preserve">   自然灾害救灾补助</t>
  </si>
  <si>
    <t xml:space="preserve">   其他自然灾害救灾及恢复重建支出</t>
  </si>
  <si>
    <t xml:space="preserve">  其他自然灾害救灾及应急管理支出</t>
  </si>
  <si>
    <t>二十一、 其他支出(款)</t>
  </si>
  <si>
    <t>一般公共服务支出</t>
  </si>
  <si>
    <t xml:space="preserve">  人大事务</t>
  </si>
  <si>
    <t xml:space="preserve">    其他人大事务支出</t>
  </si>
  <si>
    <t xml:space="preserve">  政协事务</t>
  </si>
  <si>
    <t xml:space="preserve">    其他政协事务支出</t>
  </si>
  <si>
    <t xml:space="preserve">  政府办公厅(室)及相关机构事务</t>
  </si>
  <si>
    <t xml:space="preserve">    机关服务</t>
  </si>
  <si>
    <t xml:space="preserve">    信访事务</t>
  </si>
  <si>
    <t xml:space="preserve">    其他政府办公厅(室)及相关机构事务支出</t>
  </si>
  <si>
    <t xml:space="preserve">  发展与改革事务</t>
  </si>
  <si>
    <t xml:space="preserve">    其他发展与改革事务支出</t>
  </si>
  <si>
    <t xml:space="preserve">  统计信息事务</t>
  </si>
  <si>
    <t xml:space="preserve">  财政事务</t>
  </si>
  <si>
    <t xml:space="preserve">    信息化建设</t>
  </si>
  <si>
    <t xml:space="preserve">    其他财政事务支出</t>
  </si>
  <si>
    <t xml:space="preserve">  税收事务</t>
  </si>
  <si>
    <t xml:space="preserve">  审计事务</t>
  </si>
  <si>
    <t xml:space="preserve">    其他审计事务支出</t>
  </si>
  <si>
    <t xml:space="preserve">  人力资源事务</t>
  </si>
  <si>
    <t xml:space="preserve">    其他人力资源事务支出</t>
  </si>
  <si>
    <t xml:space="preserve">  纪检监察事务</t>
  </si>
  <si>
    <t xml:space="preserve">    其他纪检监察事务支出</t>
  </si>
  <si>
    <t xml:space="preserve">  商贸事务</t>
  </si>
  <si>
    <t xml:space="preserve">  档案事务</t>
  </si>
  <si>
    <t xml:space="preserve">  民主党派及工商联事务</t>
  </si>
  <si>
    <t xml:space="preserve">  群众团体事务</t>
  </si>
  <si>
    <t xml:space="preserve">    工会事务</t>
  </si>
  <si>
    <t xml:space="preserve">  党委办公厅(室)及相关机构事务</t>
  </si>
  <si>
    <t xml:space="preserve">  组织事务</t>
  </si>
  <si>
    <t xml:space="preserve">    其他组织事务支出</t>
  </si>
  <si>
    <t xml:space="preserve">  宣传事务</t>
  </si>
  <si>
    <t xml:space="preserve">  统战事务</t>
  </si>
  <si>
    <t xml:space="preserve">    宗教事务</t>
  </si>
  <si>
    <t xml:space="preserve">  其他共产党事务支出(款)</t>
  </si>
  <si>
    <t xml:space="preserve">  市场监督管理事务</t>
  </si>
  <si>
    <t xml:space="preserve">    市场主体管理</t>
  </si>
  <si>
    <t xml:space="preserve">  其他一般公共服务支出(款)</t>
  </si>
  <si>
    <t xml:space="preserve">    其他一般公共服务支出(项)</t>
  </si>
  <si>
    <t>公共安全支出</t>
  </si>
  <si>
    <t xml:space="preserve">  公安</t>
  </si>
  <si>
    <t xml:space="preserve">    其他公安支出</t>
  </si>
  <si>
    <t xml:space="preserve">  检察</t>
  </si>
  <si>
    <t xml:space="preserve">  法院</t>
  </si>
  <si>
    <t xml:space="preserve">  司法</t>
  </si>
  <si>
    <t xml:space="preserve">    法律援助</t>
  </si>
  <si>
    <t xml:space="preserve">    社区矫正</t>
  </si>
  <si>
    <t xml:space="preserve">    其他司法支出</t>
  </si>
  <si>
    <t>教育支出</t>
  </si>
  <si>
    <t xml:space="preserve">  教育管理事务</t>
  </si>
  <si>
    <t xml:space="preserve">    其他教育管理事务支出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</si>
  <si>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</si>
  <si>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</si>
  <si>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</si>
  <si>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</si>
  <si>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</si>
  <si>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其他普通教育支出</t>
  </si>
  <si>
    <t xml:space="preserve">  职业教育</t>
  </si>
  <si>
    <t xml:space="preserve">    中等职业教育</t>
  </si>
  <si>
    <t xml:space="preserve">    技校教育</t>
  </si>
  <si>
    <t xml:space="preserve">    高等职业教育</t>
  </si>
  <si>
    <t xml:space="preserve">  进修及培训</t>
  </si>
  <si>
    <t xml:space="preserve">    干部教育</t>
  </si>
  <si>
    <t xml:space="preserve">  教育费附加安排的支出</t>
  </si>
  <si>
    <t xml:space="preserve">    农村中小学教学设施</t>
  </si>
  <si>
    <t xml:space="preserve">    其他教育费附加安排的支出</t>
  </si>
  <si>
    <t>科学技术支出</t>
  </si>
  <si>
    <t xml:space="preserve">  科学技术管理事务</t>
  </si>
  <si>
    <t xml:space="preserve">  科学技术普及</t>
  </si>
  <si>
    <t xml:space="preserve">    机构运行</t>
  </si>
  <si>
    <t>文化旅游体育与传媒支出</t>
  </si>
  <si>
    <t xml:space="preserve">  文化和旅游</t>
  </si>
  <si>
    <t xml:space="preserve">    艺术表演团体</t>
  </si>
  <si>
    <t xml:space="preserve">    文化创作与保护</t>
  </si>
  <si>
    <t xml:space="preserve">    其他文化和旅游支出</t>
  </si>
  <si>
    <t xml:space="preserve">  文物</t>
  </si>
  <si>
    <t xml:space="preserve">    博物馆</t>
  </si>
  <si>
    <t xml:space="preserve">    其他文物支出</t>
  </si>
  <si>
    <t xml:space="preserve">  新闻出版电影</t>
  </si>
  <si>
    <t xml:space="preserve">  其他文化旅游体育与传媒支出(款)</t>
  </si>
  <si>
    <t xml:space="preserve">    其他文化旅游体育与传媒支出(项)</t>
  </si>
  <si>
    <t>社会保障和就业支出</t>
  </si>
  <si>
    <t xml:space="preserve">  人力资源和社会保障管理事务</t>
  </si>
  <si>
    <t xml:space="preserve">    劳动保障监察</t>
  </si>
  <si>
    <t xml:space="preserve">  民政管理事务</t>
  </si>
  <si>
    <t xml:space="preserve">  行政事业单位养老支出</t>
  </si>
  <si>
    <t xml:space="preserve">    行政单位离退休</t>
  </si>
  <si>
    <t xml:space="preserve">    对机关事业单位基本养老保险基金的补助</t>
  </si>
  <si>
    <t xml:space="preserve">  就业补助</t>
  </si>
  <si>
    <t xml:space="preserve">    其他就业补助支出</t>
  </si>
  <si>
    <t xml:space="preserve">  抚恤</t>
  </si>
  <si>
    <t xml:space="preserve">    其他优抚支出</t>
  </si>
  <si>
    <t xml:space="preserve">  退役安置</t>
  </si>
  <si>
    <t xml:space="preserve">    退役士兵安置</t>
  </si>
  <si>
    <t xml:space="preserve">    退役士兵管理教育</t>
  </si>
  <si>
    <t xml:space="preserve">  残疾人事业</t>
  </si>
  <si>
    <t xml:space="preserve">    残疾人就业和扶贫</t>
  </si>
  <si>
    <t xml:space="preserve">    其他残疾人事业支出</t>
  </si>
  <si>
    <t xml:space="preserve">  最低生活保障</t>
  </si>
  <si>
    <t xml:space="preserve">    农村最低生活保障金支出</t>
  </si>
  <si>
    <t xml:space="preserve">  财政对基本养老保险基金的补助</t>
  </si>
  <si>
    <t xml:space="preserve">    财政对企业职工基本养老保险基金的补助</t>
  </si>
  <si>
    <t xml:space="preserve">    财政对城乡居民基本养老保险基金的补助</t>
  </si>
  <si>
    <t xml:space="preserve">    财政对其他基本养老保险基金的补助</t>
  </si>
  <si>
    <t xml:space="preserve">  财政对其他社会保险基金的补助</t>
  </si>
  <si>
    <t xml:space="preserve">    财政对工伤保险基金的补助</t>
  </si>
  <si>
    <t xml:space="preserve">  退役军人管理事务</t>
  </si>
  <si>
    <t>卫生健康支出</t>
  </si>
  <si>
    <t xml:space="preserve">  卫生健康管理事务</t>
  </si>
  <si>
    <t xml:space="preserve">    其他卫生健康管理事务支出</t>
  </si>
  <si>
    <t xml:space="preserve">  基层医疗卫生机构</t>
  </si>
  <si>
    <t xml:space="preserve">    其他基层医疗卫生机构支出</t>
  </si>
  <si>
    <t xml:space="preserve">  公共卫生</t>
  </si>
  <si>
    <t xml:space="preserve">    卫生监督机构</t>
  </si>
  <si>
    <t xml:space="preserve">    基本公共卫生服务</t>
  </si>
  <si>
    <t xml:space="preserve">    重大公共卫生服务</t>
  </si>
  <si>
    <t xml:space="preserve">    突发公共卫生事件应急处理</t>
  </si>
  <si>
    <t xml:space="preserve">  计划生育事务</t>
  </si>
  <si>
    <t xml:space="preserve">    其他计划生育事务支出</t>
  </si>
  <si>
    <t xml:space="preserve">  财政对基本医疗保险基金的补助</t>
  </si>
  <si>
    <t xml:space="preserve">    财政对职工基本医疗保险基金的补助</t>
  </si>
  <si>
    <t xml:space="preserve">    财政对城乡居民基本医疗保险基金的补助</t>
  </si>
  <si>
    <t xml:space="preserve">  医疗救助</t>
  </si>
  <si>
    <t xml:space="preserve">    城乡医疗救助</t>
  </si>
  <si>
    <t xml:space="preserve">  优抚对象医疗</t>
  </si>
  <si>
    <t xml:space="preserve">    优抚对象医疗补助</t>
  </si>
  <si>
    <t>节能环保支出</t>
  </si>
  <si>
    <t xml:space="preserve">  环境保护管理事务</t>
  </si>
  <si>
    <t xml:space="preserve">  污染防治</t>
  </si>
  <si>
    <t xml:space="preserve">    水体</t>
  </si>
  <si>
    <t xml:space="preserve">  自然生态保护</t>
  </si>
  <si>
    <t xml:space="preserve">    其他自然生态保护支出</t>
  </si>
  <si>
    <t xml:space="preserve">  退耕还林还草</t>
  </si>
  <si>
    <t xml:space="preserve">    退耕现金</t>
  </si>
  <si>
    <t xml:space="preserve">    其他退耕还林还草支出</t>
  </si>
  <si>
    <t xml:space="preserve">  污染减排</t>
  </si>
  <si>
    <t xml:space="preserve">    生态环境监测与信息</t>
  </si>
  <si>
    <t xml:space="preserve">    减排专项支出</t>
  </si>
  <si>
    <t xml:space="preserve">  能源管理事务</t>
  </si>
  <si>
    <t>城乡社区支出</t>
  </si>
  <si>
    <t xml:space="preserve">  城乡社区管理事务</t>
  </si>
  <si>
    <t xml:space="preserve">  城乡社区环境卫生(款)</t>
  </si>
  <si>
    <t xml:space="preserve">    城乡社区环境卫生(项)</t>
  </si>
  <si>
    <t xml:space="preserve">  其他城乡社区支出(款)</t>
  </si>
  <si>
    <t xml:space="preserve">    其他城乡社区支出(项)</t>
  </si>
  <si>
    <t>农林水支出</t>
  </si>
  <si>
    <t xml:space="preserve">  农业农村</t>
  </si>
  <si>
    <t xml:space="preserve">    科技转化与推广服务</t>
  </si>
  <si>
    <t xml:space="preserve">    病虫害控制</t>
  </si>
  <si>
    <t xml:space="preserve">    执法监管</t>
  </si>
  <si>
    <t xml:space="preserve">    行业业务管理</t>
  </si>
  <si>
    <t xml:space="preserve">    农业生产发展</t>
  </si>
  <si>
    <t xml:space="preserve">    农村合作经济</t>
  </si>
  <si>
    <t xml:space="preserve">    农村社会事业</t>
  </si>
  <si>
    <t xml:space="preserve">    农业资源保护修复与利用</t>
  </si>
  <si>
    <t xml:space="preserve">    农田建设</t>
  </si>
  <si>
    <t xml:space="preserve">    其他农业农村支出</t>
  </si>
  <si>
    <t xml:space="preserve">  林业和草原</t>
  </si>
  <si>
    <t xml:space="preserve">    森林资源培育</t>
  </si>
  <si>
    <t xml:space="preserve">    技术推广与转化</t>
  </si>
  <si>
    <t xml:space="preserve">    其他林业和草原支出</t>
  </si>
  <si>
    <t xml:space="preserve">  水利</t>
  </si>
  <si>
    <t xml:space="preserve">    水利工程运行与维护</t>
  </si>
  <si>
    <t xml:space="preserve">    水土保持</t>
  </si>
  <si>
    <t xml:space="preserve">    农村水利</t>
  </si>
  <si>
    <t xml:space="preserve">    大中型水库移民后期扶持专项支出</t>
  </si>
  <si>
    <t xml:space="preserve">    水利安全监督</t>
  </si>
  <si>
    <t xml:space="preserve">    其他水利支出</t>
  </si>
  <si>
    <t xml:space="preserve">  扶贫</t>
  </si>
  <si>
    <t xml:space="preserve">    生产发展</t>
  </si>
  <si>
    <t xml:space="preserve">    社会发展</t>
  </si>
  <si>
    <t xml:space="preserve">    其他扶贫支出</t>
  </si>
  <si>
    <t xml:space="preserve">  农村综合改革</t>
  </si>
  <si>
    <t xml:space="preserve">    对村级一事一议的补助</t>
  </si>
  <si>
    <t xml:space="preserve">    对村民委员会和村党支部的补助</t>
  </si>
  <si>
    <t xml:space="preserve">  普惠金融发展支出</t>
  </si>
  <si>
    <t xml:space="preserve">    农业保险保费补贴</t>
  </si>
  <si>
    <t xml:space="preserve">    创业担保贷款贴息</t>
  </si>
  <si>
    <t xml:space="preserve">    其他普惠金融发展支出</t>
  </si>
  <si>
    <t>交通运输支出</t>
  </si>
  <si>
    <t xml:space="preserve">  公路水路运输</t>
  </si>
  <si>
    <t xml:space="preserve">    公路养护</t>
  </si>
  <si>
    <t xml:space="preserve">    公路运输管理</t>
  </si>
  <si>
    <t xml:space="preserve">    水路运输管理支出</t>
  </si>
  <si>
    <t xml:space="preserve">  成品油价格改革对交通运输的补贴</t>
  </si>
  <si>
    <t xml:space="preserve">    对农村道路客运的补贴</t>
  </si>
  <si>
    <t xml:space="preserve">    对出租车的补贴</t>
  </si>
  <si>
    <t xml:space="preserve">  车辆购置税支出</t>
  </si>
  <si>
    <t xml:space="preserve">  其他交通运输支出(款)</t>
  </si>
  <si>
    <t xml:space="preserve">    其他交通运输支出(项)</t>
  </si>
  <si>
    <t>资源勘探工业信息等支出</t>
  </si>
  <si>
    <t xml:space="preserve">  工业和信息产业监管</t>
  </si>
  <si>
    <t xml:space="preserve">  其他资源勘探工业信息等支出(款)</t>
  </si>
  <si>
    <t xml:space="preserve">    其他资源勘探工业信息等支出(项)</t>
  </si>
  <si>
    <t>商业服务业等支出</t>
  </si>
  <si>
    <t xml:space="preserve">  商业流通事务</t>
  </si>
  <si>
    <t xml:space="preserve">    民贸民品贷款贴息</t>
  </si>
  <si>
    <t>金融支出</t>
  </si>
  <si>
    <t>自然资源海洋气象等支出</t>
  </si>
  <si>
    <t xml:space="preserve">  自然资源事务</t>
  </si>
  <si>
    <t xml:space="preserve">    地质矿产资源与环境调查</t>
  </si>
  <si>
    <t xml:space="preserve">  气象事务</t>
  </si>
  <si>
    <t>住房保障支出</t>
  </si>
  <si>
    <t xml:space="preserve">  保障性安居工程支出</t>
  </si>
  <si>
    <t xml:space="preserve">    棚户区改造</t>
  </si>
  <si>
    <t xml:space="preserve">  住房改革支出</t>
  </si>
  <si>
    <t xml:space="preserve">    住房公积金</t>
  </si>
  <si>
    <t xml:space="preserve">  城乡社区住宅</t>
  </si>
  <si>
    <t>粮油物资储备支出</t>
  </si>
  <si>
    <t xml:space="preserve">  粮油事务</t>
  </si>
  <si>
    <t xml:space="preserve">  粮油储备</t>
  </si>
  <si>
    <t xml:space="preserve">    储备粮油补贴</t>
  </si>
  <si>
    <t>灾害防治及应急管理支出</t>
  </si>
  <si>
    <t xml:space="preserve">  应急管理事务</t>
  </si>
  <si>
    <t xml:space="preserve">  消防事务</t>
  </si>
  <si>
    <t xml:space="preserve">  地震事务</t>
  </si>
  <si>
    <t>其他支出(类)</t>
  </si>
  <si>
    <t xml:space="preserve">  其他支出(款)</t>
  </si>
  <si>
    <t>债务付息支出</t>
  </si>
  <si>
    <t xml:space="preserve">  地方政府一般债务付息支出</t>
  </si>
  <si>
    <t xml:space="preserve">    地方政府一般债券付息支出</t>
  </si>
  <si>
    <t>债务发行费用支出</t>
  </si>
  <si>
    <r>
      <rPr>
        <sz val="10"/>
        <color indexed="8"/>
        <rFont val="宋体"/>
        <charset val="134"/>
      </rPr>
      <t xml:space="preserve"> </t>
    </r>
    <r>
      <rPr>
        <sz val="10"/>
        <color indexed="8"/>
        <rFont val="宋体"/>
        <charset val="134"/>
      </rPr>
      <t xml:space="preserve">      专项普查活动</t>
    </r>
  </si>
  <si>
    <r>
      <rPr>
        <sz val="10"/>
        <color indexed="8"/>
        <rFont val="宋体"/>
        <charset val="134"/>
      </rPr>
      <t xml:space="preserve"> </t>
    </r>
    <r>
      <rPr>
        <sz val="10"/>
        <color indexed="8"/>
        <rFont val="宋体"/>
        <charset val="134"/>
      </rPr>
      <t xml:space="preserve">      其他纪检监察事务支出</t>
    </r>
  </si>
  <si>
    <t>　　民族事务</t>
  </si>
  <si>
    <t>　　　　其他民族事务支出</t>
  </si>
  <si>
    <t>　　　　其他市场监督管理事务</t>
  </si>
  <si>
    <t>　　　　中等职业教育</t>
  </si>
  <si>
    <t>　　　　其他文化和旅游支出</t>
  </si>
  <si>
    <t>　　广播电视</t>
  </si>
  <si>
    <t>　　　　其他广播电视支出</t>
  </si>
  <si>
    <t>　　其他文化旅游体育与传媒支出</t>
  </si>
  <si>
    <t xml:space="preserve">       其他文化旅游体育与传媒支出</t>
  </si>
  <si>
    <r>
      <rPr>
        <sz val="10"/>
        <color indexed="8"/>
        <rFont val="宋体"/>
        <charset val="134"/>
      </rPr>
      <t xml:space="preserve"> </t>
    </r>
    <r>
      <rPr>
        <sz val="10"/>
        <color indexed="8"/>
        <rFont val="宋体"/>
        <charset val="134"/>
      </rPr>
      <t xml:space="preserve">       其他人力资源和社会保障事务支出</t>
    </r>
  </si>
  <si>
    <t>　　　　其他民政管理事务</t>
  </si>
  <si>
    <t>　　　　行政单位离退休</t>
  </si>
  <si>
    <t>　　　　机关事业单位基本养老保险缴费支出</t>
  </si>
  <si>
    <t xml:space="preserve">    就业补助</t>
  </si>
  <si>
    <t xml:space="preserve">        公益性岗位补贴</t>
  </si>
  <si>
    <t xml:space="preserve">        其他就业补助支出</t>
  </si>
  <si>
    <t>　　　　其他卫生健康管理事务支出</t>
  </si>
  <si>
    <t xml:space="preserve">    公立医院</t>
  </si>
  <si>
    <t xml:space="preserve">        其他公立医院支出</t>
  </si>
  <si>
    <t xml:space="preserve">    基层医疗卫生机构</t>
  </si>
  <si>
    <t xml:space="preserve">        其他基层医疗卫生机构支出</t>
  </si>
  <si>
    <t xml:space="preserve">    中医药</t>
  </si>
  <si>
    <t xml:space="preserve">       中医（民族医）药专项</t>
  </si>
  <si>
    <t xml:space="preserve">    计划生育</t>
  </si>
  <si>
    <t xml:space="preserve">        计划生育服务</t>
  </si>
  <si>
    <t>　　医疗保障管理事务</t>
  </si>
  <si>
    <t>　　　　生态保护</t>
  </si>
  <si>
    <t xml:space="preserve">    污染减排</t>
  </si>
  <si>
    <t xml:space="preserve">       减排专项支出</t>
  </si>
  <si>
    <t xml:space="preserve">        对高校毕业生到基层任职补助</t>
  </si>
  <si>
    <t>　　　　农田建设</t>
  </si>
  <si>
    <t>　　　　其他林业和草原支出</t>
  </si>
  <si>
    <t>　　　　水资源节约管理与保护</t>
  </si>
  <si>
    <t>　　其他农林水支出</t>
  </si>
  <si>
    <t>　　　　其他农林水支出</t>
  </si>
  <si>
    <t>　　金融部门监管支出</t>
  </si>
  <si>
    <t>　　　　金融行业电子化建设</t>
  </si>
  <si>
    <t>　　　　农村危房改造</t>
  </si>
  <si>
    <t>　　　　老旧小区改造</t>
  </si>
  <si>
    <t>　　　　住房公积金管理</t>
  </si>
  <si>
    <t xml:space="preserve">    自然灾害防治</t>
  </si>
  <si>
    <t xml:space="preserve">       地质灾害防治</t>
  </si>
  <si>
    <t xml:space="preserve">    其他灾害防治及应急管理支出</t>
  </si>
  <si>
    <t xml:space="preserve">       其他灾害防治及应急管理支出</t>
  </si>
  <si>
    <t>二十一、债务付息支出</t>
  </si>
  <si>
    <t>二十二、债务发行费用支出</t>
  </si>
  <si>
    <t>　　地方政府一般债务发行费用支出</t>
  </si>
  <si>
    <t>　　　　地方政府一般债券发行费用支出</t>
  </si>
  <si>
    <t>援助其他地区支出</t>
  </si>
  <si>
    <t>预备费</t>
  </si>
</sst>
</file>

<file path=xl/styles.xml><?xml version="1.0" encoding="utf-8"?>
<styleSheet xmlns="http://schemas.openxmlformats.org/spreadsheetml/2006/main" xmlns:xr9="http://schemas.microsoft.com/office/spreadsheetml/2016/revision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;[Red]0"/>
    <numFmt numFmtId="177" formatCode="0.00;[Red]0.00"/>
    <numFmt numFmtId="178" formatCode="0_ ;[Red]\-0\ "/>
  </numFmts>
  <fonts count="30">
    <font>
      <sz val="11"/>
      <color theme="1"/>
      <name val="宋体"/>
      <charset val="134"/>
      <scheme val="minor"/>
    </font>
    <font>
      <b/>
      <sz val="10"/>
      <color indexed="8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0"/>
      <name val="Arial"/>
      <charset val="134"/>
    </font>
    <font>
      <sz val="9"/>
      <color indexed="8"/>
      <name val="黑体"/>
      <charset val="134"/>
    </font>
    <font>
      <b/>
      <sz val="18"/>
      <color indexed="8"/>
      <name val="宋体"/>
      <charset val="134"/>
    </font>
    <font>
      <sz val="11"/>
      <color indexed="8"/>
      <name val="Calibri"/>
      <charset val="134"/>
    </font>
    <font>
      <sz val="9"/>
      <color indexed="8"/>
      <name val="宋体"/>
      <charset val="134"/>
    </font>
    <font>
      <b/>
      <sz val="10"/>
      <color rgb="FF000000"/>
      <name val="黑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9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20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21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8" fillId="0" borderId="22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8" borderId="23" applyNumberFormat="0" applyAlignment="0" applyProtection="0">
      <alignment vertical="center"/>
    </xf>
    <xf numFmtId="0" fontId="20" fillId="9" borderId="24" applyNumberFormat="0" applyAlignment="0" applyProtection="0">
      <alignment vertical="center"/>
    </xf>
    <xf numFmtId="0" fontId="21" fillId="9" borderId="23" applyNumberFormat="0" applyAlignment="0" applyProtection="0">
      <alignment vertical="center"/>
    </xf>
    <xf numFmtId="0" fontId="22" fillId="10" borderId="25" applyNumberFormat="0" applyAlignment="0" applyProtection="0">
      <alignment vertical="center"/>
    </xf>
    <xf numFmtId="0" fontId="23" fillId="0" borderId="26" applyNumberFormat="0" applyFill="0" applyAlignment="0" applyProtection="0">
      <alignment vertical="center"/>
    </xf>
    <xf numFmtId="0" fontId="24" fillId="0" borderId="27" applyNumberFormat="0" applyFill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5" fillId="0" borderId="0"/>
  </cellStyleXfs>
  <cellXfs count="101">
    <xf numFmtId="0" fontId="0" fillId="0" borderId="0" xfId="0">
      <alignment vertical="center"/>
    </xf>
    <xf numFmtId="0" fontId="1" fillId="2" borderId="1" xfId="0" applyFont="1" applyFill="1" applyBorder="1" applyAlignment="1" applyProtection="1">
      <alignment horizontal="left" vertical="center"/>
    </xf>
    <xf numFmtId="176" fontId="1" fillId="0" borderId="1" xfId="0" applyNumberFormat="1" applyFont="1" applyFill="1" applyBorder="1" applyAlignment="1" applyProtection="1">
      <alignment horizontal="left" vertical="center"/>
    </xf>
    <xf numFmtId="0" fontId="2" fillId="3" borderId="2" xfId="0" applyNumberFormat="1" applyFont="1" applyFill="1" applyBorder="1" applyAlignment="1" applyProtection="1">
      <alignment horizontal="left" vertical="center"/>
    </xf>
    <xf numFmtId="3" fontId="3" fillId="4" borderId="1" xfId="0" applyNumberFormat="1" applyFont="1" applyFill="1" applyBorder="1" applyAlignment="1" applyProtection="1">
      <alignment horizontal="right" vertical="center"/>
    </xf>
    <xf numFmtId="0" fontId="2" fillId="2" borderId="1" xfId="0" applyNumberFormat="1" applyFont="1" applyFill="1" applyBorder="1" applyAlignment="1" applyProtection="1">
      <alignment horizontal="left" vertical="center"/>
    </xf>
    <xf numFmtId="0" fontId="1" fillId="0" borderId="1" xfId="0" applyFont="1" applyFill="1" applyBorder="1" applyAlignment="1" applyProtection="1">
      <alignment horizontal="left" vertical="center"/>
    </xf>
    <xf numFmtId="3" fontId="3" fillId="5" borderId="1" xfId="0" applyNumberFormat="1" applyFont="1" applyFill="1" applyBorder="1" applyAlignment="1" applyProtection="1">
      <alignment horizontal="right" vertical="center"/>
    </xf>
    <xf numFmtId="0" fontId="2" fillId="6" borderId="1" xfId="0" applyNumberFormat="1" applyFont="1" applyFill="1" applyBorder="1" applyAlignment="1" applyProtection="1">
      <alignment horizontal="left" vertical="center"/>
    </xf>
    <xf numFmtId="3" fontId="3" fillId="6" borderId="1" xfId="0" applyNumberFormat="1" applyFont="1" applyFill="1" applyBorder="1" applyAlignment="1" applyProtection="1">
      <alignment horizontal="right" vertical="center"/>
    </xf>
    <xf numFmtId="0" fontId="3" fillId="6" borderId="1" xfId="0" applyNumberFormat="1" applyFont="1" applyFill="1" applyBorder="1" applyAlignment="1" applyProtection="1">
      <alignment horizontal="left" vertical="center"/>
    </xf>
    <xf numFmtId="0" fontId="2" fillId="6" borderId="1" xfId="0" applyNumberFormat="1" applyFont="1" applyFill="1" applyBorder="1" applyAlignment="1" applyProtection="1">
      <alignment vertical="center"/>
    </xf>
    <xf numFmtId="0" fontId="3" fillId="6" borderId="1" xfId="0" applyNumberFormat="1" applyFont="1" applyFill="1" applyBorder="1" applyAlignment="1" applyProtection="1">
      <alignment vertical="center"/>
    </xf>
    <xf numFmtId="0" fontId="1" fillId="0" borderId="3" xfId="0" applyFont="1" applyFill="1" applyBorder="1" applyAlignment="1" applyProtection="1">
      <alignment vertical="center"/>
    </xf>
    <xf numFmtId="0" fontId="1" fillId="0" borderId="4" xfId="0" applyFont="1" applyFill="1" applyBorder="1" applyAlignment="1" applyProtection="1">
      <alignment vertical="center"/>
    </xf>
    <xf numFmtId="0" fontId="4" fillId="0" borderId="4" xfId="0" applyFont="1" applyFill="1" applyBorder="1" applyAlignment="1" applyProtection="1">
      <alignment vertical="center"/>
    </xf>
    <xf numFmtId="0" fontId="1" fillId="0" borderId="5" xfId="0" applyFont="1" applyFill="1" applyBorder="1" applyAlignment="1" applyProtection="1">
      <alignment vertical="center"/>
    </xf>
    <xf numFmtId="0" fontId="4" fillId="0" borderId="5" xfId="0" applyFont="1" applyFill="1" applyBorder="1" applyAlignment="1" applyProtection="1">
      <alignment vertical="center"/>
    </xf>
    <xf numFmtId="0" fontId="4" fillId="0" borderId="6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176" fontId="4" fillId="0" borderId="4" xfId="0" applyNumberFormat="1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vertical="center"/>
    </xf>
    <xf numFmtId="0" fontId="1" fillId="0" borderId="6" xfId="0" applyFont="1" applyFill="1" applyBorder="1" applyAlignment="1" applyProtection="1">
      <alignment vertical="center"/>
    </xf>
    <xf numFmtId="0" fontId="0" fillId="0" borderId="0" xfId="0" applyAlignment="1"/>
    <xf numFmtId="0" fontId="5" fillId="0" borderId="0" xfId="49"/>
    <xf numFmtId="0" fontId="0" fillId="0" borderId="0" xfId="0" applyFill="1">
      <alignment vertical="center"/>
    </xf>
    <xf numFmtId="0" fontId="0" fillId="0" borderId="0" xfId="0" applyFill="1" applyAlignment="1">
      <alignment horizontal="left" vertical="center"/>
    </xf>
    <xf numFmtId="9" fontId="0" fillId="0" borderId="0" xfId="0" applyNumberFormat="1" applyFill="1" applyAlignment="1">
      <alignment horizontal="left"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left" vertical="center"/>
    </xf>
    <xf numFmtId="9" fontId="6" fillId="0" borderId="0" xfId="0" applyNumberFormat="1" applyFont="1" applyFill="1" applyBorder="1" applyAlignment="1" applyProtection="1">
      <alignment horizontal="left" vertical="center"/>
    </xf>
    <xf numFmtId="9" fontId="6" fillId="0" borderId="0" xfId="0" applyNumberFormat="1" applyFont="1" applyFill="1" applyBorder="1" applyAlignment="1" applyProtection="1">
      <alignment vertical="center"/>
    </xf>
    <xf numFmtId="0" fontId="0" fillId="0" borderId="0" xfId="0" applyFill="1" applyAlignment="1">
      <alignment horizontal="left"/>
    </xf>
    <xf numFmtId="0" fontId="7" fillId="0" borderId="0" xfId="49" applyFont="1" applyFill="1" applyBorder="1" applyAlignment="1" applyProtection="1">
      <alignment horizontal="center" vertical="center"/>
    </xf>
    <xf numFmtId="0" fontId="7" fillId="0" borderId="0" xfId="49" applyFont="1" applyFill="1" applyBorder="1" applyAlignment="1" applyProtection="1">
      <alignment horizontal="left" vertical="center"/>
    </xf>
    <xf numFmtId="9" fontId="7" fillId="0" borderId="0" xfId="49" applyNumberFormat="1" applyFont="1" applyFill="1" applyBorder="1" applyAlignment="1" applyProtection="1">
      <alignment horizontal="left" vertical="center"/>
    </xf>
    <xf numFmtId="9" fontId="7" fillId="0" borderId="0" xfId="49" applyNumberFormat="1" applyFont="1" applyFill="1" applyBorder="1" applyAlignment="1" applyProtection="1">
      <alignment horizontal="center" vertical="center"/>
    </xf>
    <xf numFmtId="0" fontId="8" fillId="0" borderId="0" xfId="49" applyFont="1" applyFill="1" applyBorder="1" applyAlignment="1" applyProtection="1">
      <alignment horizontal="left"/>
    </xf>
    <xf numFmtId="0" fontId="8" fillId="0" borderId="0" xfId="49" applyFont="1" applyFill="1" applyBorder="1" applyAlignment="1" applyProtection="1"/>
    <xf numFmtId="9" fontId="8" fillId="0" borderId="0" xfId="49" applyNumberFormat="1" applyFont="1" applyFill="1" applyBorder="1" applyAlignment="1" applyProtection="1">
      <alignment horizontal="left"/>
    </xf>
    <xf numFmtId="177" fontId="9" fillId="0" borderId="0" xfId="49" applyNumberFormat="1" applyFont="1" applyFill="1" applyBorder="1" applyAlignment="1" applyProtection="1">
      <alignment horizontal="right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9" fontId="10" fillId="0" borderId="1" xfId="0" applyNumberFormat="1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 applyProtection="1">
      <alignment horizontal="left" vertical="center"/>
    </xf>
    <xf numFmtId="9" fontId="4" fillId="0" borderId="1" xfId="0" applyNumberFormat="1" applyFont="1" applyFill="1" applyBorder="1" applyAlignment="1" applyProtection="1">
      <alignment horizontal="left" vertical="center"/>
    </xf>
    <xf numFmtId="3" fontId="3" fillId="0" borderId="1" xfId="0" applyNumberFormat="1" applyFont="1" applyFill="1" applyBorder="1" applyAlignment="1" applyProtection="1">
      <alignment horizontal="left" vertical="center"/>
    </xf>
    <xf numFmtId="0" fontId="4" fillId="0" borderId="1" xfId="0" applyFont="1" applyFill="1" applyBorder="1" applyAlignment="1" applyProtection="1">
      <alignment horizontal="left" vertical="center"/>
    </xf>
    <xf numFmtId="176" fontId="4" fillId="0" borderId="1" xfId="0" applyNumberFormat="1" applyFont="1" applyFill="1" applyBorder="1" applyAlignment="1" applyProtection="1">
      <alignment horizontal="left" vertical="center"/>
    </xf>
    <xf numFmtId="0" fontId="3" fillId="0" borderId="1" xfId="0" applyNumberFormat="1" applyFont="1" applyFill="1" applyBorder="1" applyAlignment="1" applyProtection="1">
      <alignment horizontal="left" vertical="center"/>
    </xf>
    <xf numFmtId="0" fontId="2" fillId="0" borderId="1" xfId="0" applyNumberFormat="1" applyFont="1" applyFill="1" applyBorder="1" applyAlignment="1" applyProtection="1">
      <alignment horizontal="left" vertical="center"/>
    </xf>
    <xf numFmtId="3" fontId="3" fillId="0" borderId="1" xfId="0" applyNumberFormat="1" applyFont="1" applyFill="1" applyBorder="1" applyAlignment="1" applyProtection="1">
      <alignment horizontal="right" vertical="center"/>
    </xf>
    <xf numFmtId="0" fontId="4" fillId="0" borderId="1" xfId="0" applyFont="1" applyFill="1" applyBorder="1" applyAlignment="1" applyProtection="1">
      <alignment vertical="center"/>
    </xf>
    <xf numFmtId="3" fontId="3" fillId="0" borderId="7" xfId="0" applyNumberFormat="1" applyFont="1" applyFill="1" applyBorder="1" applyAlignment="1" applyProtection="1">
      <alignment horizontal="left" vertical="center"/>
    </xf>
    <xf numFmtId="0" fontId="0" fillId="2" borderId="0" xfId="0" applyFill="1">
      <alignment vertical="center"/>
    </xf>
    <xf numFmtId="0" fontId="0" fillId="0" borderId="9" xfId="0" applyBorder="1">
      <alignment vertical="center"/>
    </xf>
    <xf numFmtId="10" fontId="0" fillId="0" borderId="0" xfId="0" applyNumberFormat="1" applyBorder="1">
      <alignment vertical="center"/>
    </xf>
    <xf numFmtId="10" fontId="0" fillId="0" borderId="10" xfId="0" applyNumberFormat="1" applyBorder="1">
      <alignment vertical="center"/>
    </xf>
    <xf numFmtId="0" fontId="10" fillId="2" borderId="6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10" fontId="10" fillId="0" borderId="0" xfId="0" applyNumberFormat="1" applyFont="1" applyBorder="1" applyAlignment="1">
      <alignment horizontal="center" vertical="center" wrapText="1"/>
    </xf>
    <xf numFmtId="10" fontId="10" fillId="0" borderId="10" xfId="0" applyNumberFormat="1" applyFont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10" fontId="10" fillId="2" borderId="0" xfId="0" applyNumberFormat="1" applyFont="1" applyFill="1" applyBorder="1" applyAlignment="1">
      <alignment horizontal="center" vertical="center" wrapText="1"/>
    </xf>
    <xf numFmtId="10" fontId="10" fillId="2" borderId="10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 applyProtection="1">
      <alignment vertical="center"/>
    </xf>
    <xf numFmtId="176" fontId="1" fillId="2" borderId="13" xfId="0" applyNumberFormat="1" applyFont="1" applyFill="1" applyBorder="1" applyAlignment="1" applyProtection="1">
      <alignment horizontal="right" vertical="center"/>
    </xf>
    <xf numFmtId="3" fontId="3" fillId="2" borderId="9" xfId="0" applyNumberFormat="1" applyFont="1" applyFill="1" applyBorder="1" applyAlignment="1" applyProtection="1">
      <alignment horizontal="right" vertical="center"/>
    </xf>
    <xf numFmtId="10" fontId="0" fillId="2" borderId="0" xfId="0" applyNumberFormat="1" applyFill="1" applyBorder="1">
      <alignment vertical="center"/>
    </xf>
    <xf numFmtId="10" fontId="0" fillId="2" borderId="10" xfId="0" applyNumberFormat="1" applyFill="1" applyBorder="1">
      <alignment vertical="center"/>
    </xf>
    <xf numFmtId="178" fontId="9" fillId="0" borderId="14" xfId="49" applyNumberFormat="1" applyFont="1" applyFill="1" applyBorder="1" applyAlignment="1" applyProtection="1">
      <alignment horizontal="right" vertical="center"/>
    </xf>
    <xf numFmtId="0" fontId="1" fillId="2" borderId="4" xfId="0" applyFont="1" applyFill="1" applyBorder="1" applyAlignment="1" applyProtection="1">
      <alignment vertical="center"/>
    </xf>
    <xf numFmtId="176" fontId="1" fillId="2" borderId="15" xfId="0" applyNumberFormat="1" applyFont="1" applyFill="1" applyBorder="1" applyAlignment="1" applyProtection="1">
      <alignment horizontal="right" vertical="center"/>
    </xf>
    <xf numFmtId="178" fontId="9" fillId="0" borderId="0" xfId="49" applyNumberFormat="1" applyFont="1" applyFill="1" applyBorder="1" applyAlignment="1" applyProtection="1">
      <alignment horizontal="right" vertical="center"/>
    </xf>
    <xf numFmtId="0" fontId="4" fillId="2" borderId="4" xfId="0" applyFont="1" applyFill="1" applyBorder="1" applyAlignment="1" applyProtection="1">
      <alignment vertical="center"/>
    </xf>
    <xf numFmtId="176" fontId="4" fillId="2" borderId="15" xfId="0" applyNumberFormat="1" applyFont="1" applyFill="1" applyBorder="1" applyAlignment="1" applyProtection="1">
      <alignment horizontal="right" vertical="center"/>
    </xf>
    <xf numFmtId="0" fontId="1" fillId="2" borderId="5" xfId="0" applyFont="1" applyFill="1" applyBorder="1" applyAlignment="1" applyProtection="1">
      <alignment vertical="center"/>
    </xf>
    <xf numFmtId="176" fontId="1" fillId="2" borderId="16" xfId="0" applyNumberFormat="1" applyFont="1" applyFill="1" applyBorder="1" applyAlignment="1" applyProtection="1">
      <alignment horizontal="right" vertical="center"/>
    </xf>
    <xf numFmtId="0" fontId="4" fillId="2" borderId="15" xfId="0" applyFont="1" applyFill="1" applyBorder="1" applyAlignment="1" applyProtection="1">
      <alignment vertical="center"/>
    </xf>
    <xf numFmtId="176" fontId="4" fillId="2" borderId="0" xfId="0" applyNumberFormat="1" applyFont="1" applyFill="1" applyBorder="1" applyAlignment="1" applyProtection="1">
      <alignment horizontal="right" vertical="center"/>
    </xf>
    <xf numFmtId="0" fontId="4" fillId="2" borderId="0" xfId="0" applyFont="1" applyFill="1" applyBorder="1" applyAlignment="1" applyProtection="1">
      <alignment vertical="center"/>
    </xf>
    <xf numFmtId="176" fontId="1" fillId="2" borderId="17" xfId="0" applyNumberFormat="1" applyFont="1" applyFill="1" applyBorder="1" applyAlignment="1" applyProtection="1">
      <alignment horizontal="left" vertical="center"/>
    </xf>
    <xf numFmtId="176" fontId="1" fillId="2" borderId="0" xfId="0" applyNumberFormat="1" applyFont="1" applyFill="1" applyBorder="1" applyAlignment="1" applyProtection="1">
      <alignment horizontal="right" vertical="center"/>
    </xf>
    <xf numFmtId="0" fontId="4" fillId="2" borderId="5" xfId="0" applyFont="1" applyFill="1" applyBorder="1" applyAlignment="1" applyProtection="1">
      <alignment vertical="center"/>
    </xf>
    <xf numFmtId="176" fontId="4" fillId="2" borderId="16" xfId="0" applyNumberFormat="1" applyFont="1" applyFill="1" applyBorder="1" applyAlignment="1" applyProtection="1">
      <alignment horizontal="right" vertical="center"/>
    </xf>
    <xf numFmtId="0" fontId="1" fillId="2" borderId="15" xfId="0" applyFont="1" applyFill="1" applyBorder="1" applyAlignment="1" applyProtection="1">
      <alignment vertical="center"/>
    </xf>
    <xf numFmtId="0" fontId="3" fillId="2" borderId="1" xfId="0" applyNumberFormat="1" applyFont="1" applyFill="1" applyBorder="1" applyAlignment="1" applyProtection="1">
      <alignment horizontal="left" vertical="center"/>
    </xf>
    <xf numFmtId="0" fontId="1" fillId="2" borderId="0" xfId="0" applyFont="1" applyFill="1" applyBorder="1" applyAlignment="1" applyProtection="1">
      <alignment vertical="center"/>
    </xf>
    <xf numFmtId="0" fontId="2" fillId="2" borderId="1" xfId="0" applyNumberFormat="1" applyFont="1" applyFill="1" applyBorder="1" applyAlignment="1" applyProtection="1">
      <alignment vertical="center"/>
    </xf>
    <xf numFmtId="0" fontId="3" fillId="2" borderId="1" xfId="0" applyNumberFormat="1" applyFont="1" applyFill="1" applyBorder="1" applyAlignment="1" applyProtection="1">
      <alignment vertical="center"/>
    </xf>
    <xf numFmtId="0" fontId="4" fillId="2" borderId="6" xfId="0" applyFont="1" applyFill="1" applyBorder="1" applyAlignment="1" applyProtection="1">
      <alignment vertical="center"/>
    </xf>
    <xf numFmtId="0" fontId="4" fillId="2" borderId="12" xfId="0" applyFont="1" applyFill="1" applyBorder="1" applyAlignment="1" applyProtection="1">
      <alignment vertical="center"/>
    </xf>
    <xf numFmtId="176" fontId="4" fillId="2" borderId="13" xfId="0" applyNumberFormat="1" applyFont="1" applyFill="1" applyBorder="1" applyAlignment="1" applyProtection="1">
      <alignment horizontal="right" vertical="center"/>
    </xf>
    <xf numFmtId="0" fontId="1" fillId="2" borderId="6" xfId="0" applyFont="1" applyFill="1" applyBorder="1" applyAlignment="1" applyProtection="1">
      <alignment vertical="center"/>
    </xf>
    <xf numFmtId="0" fontId="2" fillId="2" borderId="7" xfId="0" applyNumberFormat="1" applyFont="1" applyFill="1" applyBorder="1" applyAlignment="1" applyProtection="1">
      <alignment horizontal="left" vertical="center"/>
    </xf>
    <xf numFmtId="0" fontId="1" fillId="2" borderId="18" xfId="0" applyFont="1" applyFill="1" applyBorder="1" applyAlignment="1" applyProtection="1">
      <alignment horizontal="center" vertical="center"/>
    </xf>
    <xf numFmtId="176" fontId="1" fillId="2" borderId="19" xfId="0" applyNumberFormat="1" applyFont="1" applyFill="1" applyBorder="1" applyAlignment="1" applyProtection="1">
      <alignment horizontal="right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89"/>
  <sheetViews>
    <sheetView workbookViewId="0">
      <selection activeCell="H27" sqref="H27"/>
    </sheetView>
  </sheetViews>
  <sheetFormatPr defaultColWidth="9" defaultRowHeight="13.5"/>
  <cols>
    <col min="1" max="1" width="42" style="55" customWidth="1"/>
    <col min="2" max="2" width="21" customWidth="1"/>
    <col min="3" max="3" width="11" style="56" customWidth="1"/>
    <col min="4" max="4" width="14.375" style="57" customWidth="1"/>
    <col min="5" max="5" width="16.875" style="58" customWidth="1"/>
    <col min="6" max="6" width="14.125" hidden="1" customWidth="1"/>
    <col min="11" max="11" width="14.125" customWidth="1"/>
    <col min="12" max="12" width="28.5" customWidth="1"/>
  </cols>
  <sheetData>
    <row r="1" spans="1:5">
      <c r="A1" s="59" t="s">
        <v>0</v>
      </c>
      <c r="B1" s="60" t="s">
        <v>1</v>
      </c>
      <c r="C1" s="61" t="s">
        <v>2</v>
      </c>
      <c r="D1" s="62" t="s">
        <v>3</v>
      </c>
      <c r="E1" s="63" t="s">
        <v>4</v>
      </c>
    </row>
    <row r="2" s="55" customFormat="1" ht="27" customHeight="1" spans="1:6">
      <c r="A2" s="64"/>
      <c r="B2" s="65"/>
      <c r="C2" s="66"/>
      <c r="D2" s="67"/>
      <c r="E2" s="68"/>
      <c r="F2" s="55" t="s">
        <v>5</v>
      </c>
    </row>
    <row r="3" s="55" customFormat="1" spans="1:6">
      <c r="A3" s="69" t="s">
        <v>6</v>
      </c>
      <c r="B3" s="70">
        <f>B4+B6+B8+B12+B16+B19+B24+B26+B29+B32+B35+B68+B43+B45+B47+B52+B55+B58+B60+B64+B72</f>
        <v>40465</v>
      </c>
      <c r="C3" s="71">
        <v>40300</v>
      </c>
      <c r="D3" s="72">
        <f>C3/B3</f>
        <v>0.995922402075868</v>
      </c>
      <c r="E3" s="73">
        <f>C3/F3</f>
        <v>0.964322461774066</v>
      </c>
      <c r="F3" s="74">
        <v>41791</v>
      </c>
    </row>
    <row r="4" s="55" customFormat="1" spans="1:6">
      <c r="A4" s="75" t="s">
        <v>7</v>
      </c>
      <c r="B4" s="76">
        <f>SUM(B5:B5)</f>
        <v>1213</v>
      </c>
      <c r="C4" s="71">
        <v>1165</v>
      </c>
      <c r="D4" s="72">
        <f t="shared" ref="D4:D67" si="0">C4/B4</f>
        <v>0.96042868920033</v>
      </c>
      <c r="E4" s="73">
        <f t="shared" ref="E4:E67" si="1">C4/F4</f>
        <v>1.00085910652921</v>
      </c>
      <c r="F4" s="77">
        <v>1164</v>
      </c>
    </row>
    <row r="5" s="55" customFormat="1" spans="1:6">
      <c r="A5" s="78" t="s">
        <v>8</v>
      </c>
      <c r="B5" s="79">
        <v>1213</v>
      </c>
      <c r="C5" s="71">
        <v>1165</v>
      </c>
      <c r="D5" s="72">
        <f t="shared" si="0"/>
        <v>0.96042868920033</v>
      </c>
      <c r="E5" s="73">
        <f t="shared" si="1"/>
        <v>1.05239385727191</v>
      </c>
      <c r="F5" s="77">
        <v>1107</v>
      </c>
    </row>
    <row r="6" s="55" customFormat="1" spans="1:12">
      <c r="A6" s="75" t="s">
        <v>9</v>
      </c>
      <c r="B6" s="76">
        <f>SUM(B7:B7)</f>
        <v>1051</v>
      </c>
      <c r="C6" s="71">
        <v>981</v>
      </c>
      <c r="D6" s="72">
        <f t="shared" si="0"/>
        <v>0.933396764985728</v>
      </c>
      <c r="E6" s="73">
        <f t="shared" si="1"/>
        <v>0.768808777429467</v>
      </c>
      <c r="F6" s="77">
        <v>1276</v>
      </c>
      <c r="J6"/>
      <c r="K6"/>
      <c r="L6"/>
    </row>
    <row r="7" s="55" customFormat="1" spans="1:12">
      <c r="A7" s="78" t="s">
        <v>8</v>
      </c>
      <c r="B7" s="79">
        <v>1051</v>
      </c>
      <c r="C7" s="71">
        <v>981</v>
      </c>
      <c r="D7" s="72">
        <f t="shared" si="0"/>
        <v>0.933396764985728</v>
      </c>
      <c r="E7" s="73">
        <f t="shared" si="1"/>
        <v>0.793689320388349</v>
      </c>
      <c r="F7" s="77">
        <v>1236</v>
      </c>
      <c r="J7"/>
      <c r="K7"/>
      <c r="L7"/>
    </row>
    <row r="8" s="55" customFormat="1" spans="1:12">
      <c r="A8" s="75" t="s">
        <v>10</v>
      </c>
      <c r="B8" s="76">
        <f>SUM(B9:B11)</f>
        <v>15395</v>
      </c>
      <c r="C8" s="71">
        <v>15341</v>
      </c>
      <c r="D8" s="72">
        <f t="shared" si="0"/>
        <v>0.996492367651835</v>
      </c>
      <c r="E8" s="73">
        <f t="shared" si="1"/>
        <v>0.848976203652463</v>
      </c>
      <c r="F8" s="77">
        <v>18070</v>
      </c>
      <c r="J8"/>
      <c r="K8"/>
      <c r="L8"/>
    </row>
    <row r="9" s="55" customFormat="1" spans="1:12">
      <c r="A9" s="78" t="s">
        <v>8</v>
      </c>
      <c r="B9" s="79">
        <v>15062</v>
      </c>
      <c r="C9" s="71">
        <v>14896</v>
      </c>
      <c r="D9" s="72">
        <f t="shared" si="0"/>
        <v>0.988978887265967</v>
      </c>
      <c r="E9" s="73">
        <f t="shared" si="1"/>
        <v>0.856190366708817</v>
      </c>
      <c r="F9" s="77">
        <v>17398</v>
      </c>
      <c r="J9"/>
      <c r="K9"/>
      <c r="L9"/>
    </row>
    <row r="10" s="55" customFormat="1" spans="1:12">
      <c r="A10" s="78" t="s">
        <v>11</v>
      </c>
      <c r="B10" s="79">
        <v>255</v>
      </c>
      <c r="C10" s="71">
        <v>265</v>
      </c>
      <c r="D10" s="72">
        <f t="shared" si="0"/>
        <v>1.03921568627451</v>
      </c>
      <c r="E10" s="73">
        <f t="shared" si="1"/>
        <v>0.710455764075067</v>
      </c>
      <c r="F10" s="77">
        <v>373</v>
      </c>
      <c r="J10"/>
      <c r="K10"/>
      <c r="L10"/>
    </row>
    <row r="11" s="55" customFormat="1" spans="1:12">
      <c r="A11" s="78" t="s">
        <v>12</v>
      </c>
      <c r="B11" s="79">
        <v>78</v>
      </c>
      <c r="C11" s="71">
        <v>180</v>
      </c>
      <c r="D11" s="72">
        <f t="shared" si="0"/>
        <v>2.30769230769231</v>
      </c>
      <c r="E11" s="73">
        <f t="shared" si="1"/>
        <v>1.85567010309278</v>
      </c>
      <c r="F11" s="77">
        <v>97</v>
      </c>
      <c r="J11"/>
      <c r="K11"/>
      <c r="L11"/>
    </row>
    <row r="12" s="55" customFormat="1" spans="1:12">
      <c r="A12" s="75" t="s">
        <v>13</v>
      </c>
      <c r="B12" s="76">
        <f>SUM(B13:B15)</f>
        <v>1379</v>
      </c>
      <c r="C12" s="71">
        <v>1382</v>
      </c>
      <c r="D12" s="72">
        <f t="shared" si="0"/>
        <v>1.00217548948513</v>
      </c>
      <c r="E12" s="73">
        <f t="shared" si="1"/>
        <v>0.810557184750733</v>
      </c>
      <c r="F12" s="77">
        <v>1705</v>
      </c>
      <c r="J12"/>
      <c r="K12"/>
      <c r="L12"/>
    </row>
    <row r="13" s="55" customFormat="1" spans="1:12">
      <c r="A13" s="78" t="s">
        <v>8</v>
      </c>
      <c r="B13" s="79">
        <v>1182</v>
      </c>
      <c r="C13" s="71">
        <v>1287</v>
      </c>
      <c r="D13" s="72">
        <f t="shared" si="0"/>
        <v>1.08883248730964</v>
      </c>
      <c r="E13" s="73">
        <f t="shared" si="1"/>
        <v>1.37647058823529</v>
      </c>
      <c r="F13" s="77">
        <v>935</v>
      </c>
      <c r="J13"/>
      <c r="K13"/>
      <c r="L13"/>
    </row>
    <row r="14" s="55" customFormat="1" spans="1:12">
      <c r="A14" s="78" t="s">
        <v>14</v>
      </c>
      <c r="B14" s="79">
        <v>191</v>
      </c>
      <c r="C14" s="71">
        <v>57</v>
      </c>
      <c r="D14" s="72">
        <f t="shared" si="0"/>
        <v>0.298429319371728</v>
      </c>
      <c r="E14" s="73">
        <f t="shared" si="1"/>
        <v>0.211111111111111</v>
      </c>
      <c r="F14" s="77">
        <v>270</v>
      </c>
      <c r="J14"/>
      <c r="K14"/>
      <c r="L14"/>
    </row>
    <row r="15" s="55" customFormat="1" spans="1:12">
      <c r="A15" s="78" t="s">
        <v>15</v>
      </c>
      <c r="B15" s="79">
        <v>6</v>
      </c>
      <c r="C15" s="71">
        <v>38</v>
      </c>
      <c r="D15" s="72">
        <f t="shared" si="0"/>
        <v>6.33333333333333</v>
      </c>
      <c r="E15" s="73">
        <f t="shared" si="1"/>
        <v>0.076</v>
      </c>
      <c r="F15" s="77">
        <v>500</v>
      </c>
      <c r="J15"/>
      <c r="K15"/>
      <c r="L15"/>
    </row>
    <row r="16" s="55" customFormat="1" spans="1:12">
      <c r="A16" s="75" t="s">
        <v>16</v>
      </c>
      <c r="B16" s="76">
        <f>SUM(B17)</f>
        <v>558</v>
      </c>
      <c r="C16" s="71">
        <v>542</v>
      </c>
      <c r="D16" s="72">
        <f t="shared" si="0"/>
        <v>0.971326164874552</v>
      </c>
      <c r="E16" s="73">
        <f t="shared" si="1"/>
        <v>0.813813813813814</v>
      </c>
      <c r="F16" s="77">
        <v>666</v>
      </c>
      <c r="J16"/>
      <c r="K16"/>
      <c r="L16"/>
    </row>
    <row r="17" s="55" customFormat="1" spans="1:12">
      <c r="A17" s="78" t="s">
        <v>8</v>
      </c>
      <c r="B17" s="79">
        <v>558</v>
      </c>
      <c r="C17" s="71">
        <v>493</v>
      </c>
      <c r="D17" s="72">
        <f t="shared" si="0"/>
        <v>0.883512544802867</v>
      </c>
      <c r="E17" s="73">
        <f t="shared" si="1"/>
        <v>0.74024024024024</v>
      </c>
      <c r="F17" s="77">
        <v>666</v>
      </c>
      <c r="J17"/>
      <c r="K17"/>
      <c r="L17"/>
    </row>
    <row r="18" s="55" customFormat="1" spans="1:12">
      <c r="A18" s="78" t="s">
        <v>17</v>
      </c>
      <c r="B18" s="79"/>
      <c r="C18" s="71">
        <v>49</v>
      </c>
      <c r="D18" s="72"/>
      <c r="E18" s="73"/>
      <c r="F18" s="77"/>
      <c r="J18"/>
      <c r="K18"/>
      <c r="L18"/>
    </row>
    <row r="19" s="55" customFormat="1" spans="1:12">
      <c r="A19" s="75" t="s">
        <v>18</v>
      </c>
      <c r="B19" s="76">
        <f>SUM(B20:B23)</f>
        <v>1756</v>
      </c>
      <c r="C19" s="71">
        <v>1774</v>
      </c>
      <c r="D19" s="72">
        <f t="shared" si="0"/>
        <v>1.01025056947608</v>
      </c>
      <c r="E19" s="73">
        <f t="shared" si="1"/>
        <v>0.922516900676027</v>
      </c>
      <c r="F19" s="77">
        <v>1923</v>
      </c>
      <c r="J19"/>
      <c r="K19"/>
      <c r="L19"/>
    </row>
    <row r="20" s="55" customFormat="1" spans="1:12">
      <c r="A20" s="78" t="s">
        <v>8</v>
      </c>
      <c r="B20" s="79">
        <v>1506</v>
      </c>
      <c r="C20" s="71">
        <v>1400</v>
      </c>
      <c r="D20" s="72">
        <f t="shared" si="0"/>
        <v>0.929614873837981</v>
      </c>
      <c r="E20" s="73">
        <f t="shared" si="1"/>
        <v>0.83382966051221</v>
      </c>
      <c r="F20" s="77">
        <v>1679</v>
      </c>
      <c r="J20"/>
      <c r="K20"/>
      <c r="L20"/>
    </row>
    <row r="21" s="55" customFormat="1" spans="1:12">
      <c r="A21" s="78" t="s">
        <v>19</v>
      </c>
      <c r="B21" s="79">
        <v>30</v>
      </c>
      <c r="C21" s="71">
        <v>37</v>
      </c>
      <c r="D21" s="72">
        <f t="shared" si="0"/>
        <v>1.23333333333333</v>
      </c>
      <c r="E21" s="73"/>
      <c r="F21" s="77"/>
      <c r="J21"/>
      <c r="K21"/>
      <c r="L21"/>
    </row>
    <row r="22" s="55" customFormat="1" spans="1:12">
      <c r="A22" s="78" t="s">
        <v>20</v>
      </c>
      <c r="B22" s="79">
        <v>70</v>
      </c>
      <c r="C22" s="71">
        <v>144</v>
      </c>
      <c r="D22" s="72">
        <f t="shared" si="0"/>
        <v>2.05714285714286</v>
      </c>
      <c r="E22" s="73">
        <f t="shared" si="1"/>
        <v>1.2</v>
      </c>
      <c r="F22" s="77">
        <v>120</v>
      </c>
      <c r="J22"/>
      <c r="K22"/>
      <c r="L22"/>
    </row>
    <row r="23" s="55" customFormat="1" spans="1:12">
      <c r="A23" s="78" t="s">
        <v>21</v>
      </c>
      <c r="B23" s="79">
        <v>150</v>
      </c>
      <c r="C23" s="71">
        <v>193</v>
      </c>
      <c r="D23" s="72">
        <f t="shared" si="0"/>
        <v>1.28666666666667</v>
      </c>
      <c r="E23" s="73">
        <f t="shared" si="1"/>
        <v>1.94949494949495</v>
      </c>
      <c r="F23" s="77">
        <v>99</v>
      </c>
      <c r="J23"/>
      <c r="K23"/>
      <c r="L23"/>
    </row>
    <row r="24" s="55" customFormat="1" spans="1:12">
      <c r="A24" s="75" t="s">
        <v>22</v>
      </c>
      <c r="B24" s="76">
        <f>SUM(B25)</f>
        <v>200</v>
      </c>
      <c r="C24" s="71">
        <v>141</v>
      </c>
      <c r="D24" s="72">
        <f t="shared" si="0"/>
        <v>0.705</v>
      </c>
      <c r="E24" s="73">
        <f t="shared" si="1"/>
        <v>0.626666666666667</v>
      </c>
      <c r="F24" s="77">
        <v>225</v>
      </c>
      <c r="J24"/>
      <c r="K24"/>
      <c r="L24"/>
    </row>
    <row r="25" s="55" customFormat="1" spans="1:12">
      <c r="A25" s="78" t="s">
        <v>8</v>
      </c>
      <c r="B25" s="79">
        <v>200</v>
      </c>
      <c r="C25" s="71">
        <v>141</v>
      </c>
      <c r="D25" s="72">
        <f t="shared" si="0"/>
        <v>0.705</v>
      </c>
      <c r="E25" s="73">
        <f t="shared" si="1"/>
        <v>0.626666666666667</v>
      </c>
      <c r="F25" s="77">
        <v>225</v>
      </c>
      <c r="J25"/>
      <c r="K25"/>
      <c r="L25"/>
    </row>
    <row r="26" s="55" customFormat="1" spans="1:12">
      <c r="A26" s="75" t="s">
        <v>23</v>
      </c>
      <c r="B26" s="76">
        <f>SUM(B27)</f>
        <v>731</v>
      </c>
      <c r="C26" s="71">
        <v>676</v>
      </c>
      <c r="D26" s="72">
        <f t="shared" si="0"/>
        <v>0.924760601915185</v>
      </c>
      <c r="E26" s="73">
        <f t="shared" si="1"/>
        <v>0.88135593220339</v>
      </c>
      <c r="F26" s="77">
        <v>767</v>
      </c>
      <c r="J26"/>
      <c r="K26"/>
      <c r="L26"/>
    </row>
    <row r="27" s="55" customFormat="1" spans="1:12">
      <c r="A27" s="78" t="s">
        <v>8</v>
      </c>
      <c r="B27" s="79">
        <v>731</v>
      </c>
      <c r="C27" s="71">
        <v>661</v>
      </c>
      <c r="D27" s="72">
        <f t="shared" si="0"/>
        <v>0.904240766073871</v>
      </c>
      <c r="E27" s="73">
        <f t="shared" si="1"/>
        <v>0.878989361702128</v>
      </c>
      <c r="F27" s="77">
        <v>752</v>
      </c>
      <c r="J27"/>
      <c r="K27"/>
      <c r="L27"/>
    </row>
    <row r="28" s="55" customFormat="1" spans="1:12">
      <c r="A28" s="78"/>
      <c r="B28" s="79"/>
      <c r="C28" s="71">
        <v>15</v>
      </c>
      <c r="D28" s="72"/>
      <c r="E28" s="73"/>
      <c r="F28" s="77"/>
      <c r="J28"/>
      <c r="K28"/>
      <c r="L28"/>
    </row>
    <row r="29" s="55" customFormat="1" ht="14.25" spans="1:12">
      <c r="A29" s="80" t="s">
        <v>24</v>
      </c>
      <c r="B29" s="81">
        <f>SUM(B30:B31)</f>
        <v>803</v>
      </c>
      <c r="C29" s="71">
        <v>1154</v>
      </c>
      <c r="D29" s="72">
        <f t="shared" si="0"/>
        <v>1.43711083437111</v>
      </c>
      <c r="E29" s="73">
        <f t="shared" si="1"/>
        <v>0.772940388479571</v>
      </c>
      <c r="F29" s="77">
        <v>1493</v>
      </c>
      <c r="J29"/>
      <c r="K29"/>
      <c r="L29"/>
    </row>
    <row r="30" s="55" customFormat="1" spans="1:12">
      <c r="A30" s="78" t="s">
        <v>8</v>
      </c>
      <c r="B30" s="79">
        <v>742</v>
      </c>
      <c r="C30" s="71">
        <v>1051</v>
      </c>
      <c r="D30" s="72">
        <f t="shared" si="0"/>
        <v>1.41644204851752</v>
      </c>
      <c r="E30" s="73">
        <f t="shared" si="1"/>
        <v>0.823022709475333</v>
      </c>
      <c r="F30" s="77">
        <v>1277</v>
      </c>
      <c r="J30"/>
      <c r="K30"/>
      <c r="L30"/>
    </row>
    <row r="31" s="55" customFormat="1" spans="1:12">
      <c r="A31" s="78" t="s">
        <v>25</v>
      </c>
      <c r="B31" s="82">
        <v>61</v>
      </c>
      <c r="C31" s="71">
        <v>103</v>
      </c>
      <c r="D31" s="72">
        <f t="shared" si="0"/>
        <v>1.68852459016393</v>
      </c>
      <c r="E31" s="73">
        <f t="shared" si="1"/>
        <v>0.476851851851852</v>
      </c>
      <c r="F31" s="77">
        <v>216</v>
      </c>
      <c r="J31"/>
      <c r="K31"/>
      <c r="L31"/>
    </row>
    <row r="32" s="55" customFormat="1" spans="1:6">
      <c r="A32" s="75" t="s">
        <v>26</v>
      </c>
      <c r="B32" s="76">
        <f>SUM(B33)</f>
        <v>515</v>
      </c>
      <c r="C32" s="71">
        <v>567</v>
      </c>
      <c r="D32" s="72">
        <f t="shared" si="0"/>
        <v>1.10097087378641</v>
      </c>
      <c r="E32" s="73">
        <f t="shared" si="1"/>
        <v>1.05783582089552</v>
      </c>
      <c r="F32" s="77">
        <v>536</v>
      </c>
    </row>
    <row r="33" s="55" customFormat="1" spans="1:6">
      <c r="A33" s="78" t="s">
        <v>8</v>
      </c>
      <c r="B33" s="79">
        <v>515</v>
      </c>
      <c r="C33" s="71">
        <v>544</v>
      </c>
      <c r="D33" s="72">
        <f t="shared" si="0"/>
        <v>1.05631067961165</v>
      </c>
      <c r="E33" s="73">
        <f t="shared" si="1"/>
        <v>1.01492537313433</v>
      </c>
      <c r="F33" s="77">
        <v>536</v>
      </c>
    </row>
    <row r="34" s="55" customFormat="1" spans="1:6">
      <c r="A34" s="78"/>
      <c r="B34" s="79"/>
      <c r="C34" s="71">
        <v>23</v>
      </c>
      <c r="D34" s="72"/>
      <c r="E34" s="73"/>
      <c r="F34" s="77"/>
    </row>
    <row r="35" s="55" customFormat="1" spans="1:6">
      <c r="A35" s="75" t="s">
        <v>27</v>
      </c>
      <c r="B35" s="76">
        <f>SUM(B36)</f>
        <v>468</v>
      </c>
      <c r="C35" s="71">
        <v>663</v>
      </c>
      <c r="D35" s="72">
        <f t="shared" si="0"/>
        <v>1.41666666666667</v>
      </c>
      <c r="E35" s="73">
        <f t="shared" si="1"/>
        <v>0.536407766990291</v>
      </c>
      <c r="F35" s="77">
        <v>1236</v>
      </c>
    </row>
    <row r="36" s="55" customFormat="1" spans="1:6">
      <c r="A36" s="78" t="s">
        <v>8</v>
      </c>
      <c r="B36" s="79">
        <v>468</v>
      </c>
      <c r="C36" s="71">
        <v>572</v>
      </c>
      <c r="D36" s="72">
        <f t="shared" si="0"/>
        <v>1.22222222222222</v>
      </c>
      <c r="E36" s="73">
        <f t="shared" si="1"/>
        <v>0.462783171521036</v>
      </c>
      <c r="F36" s="77">
        <v>1236</v>
      </c>
    </row>
    <row r="37" s="55" customFormat="1" spans="1:6">
      <c r="A37" s="78" t="s">
        <v>28</v>
      </c>
      <c r="B37" s="79"/>
      <c r="C37" s="71">
        <v>91</v>
      </c>
      <c r="D37" s="72"/>
      <c r="E37" s="73"/>
      <c r="F37" s="77"/>
    </row>
    <row r="38" s="55" customFormat="1" spans="1:6">
      <c r="A38" s="5" t="s">
        <v>29</v>
      </c>
      <c r="B38" s="79"/>
      <c r="C38" s="71">
        <v>3</v>
      </c>
      <c r="D38" s="72"/>
      <c r="E38" s="73">
        <f t="shared" si="1"/>
        <v>0.428571428571429</v>
      </c>
      <c r="F38" s="77">
        <v>7</v>
      </c>
    </row>
    <row r="39" s="55" customFormat="1" spans="1:6">
      <c r="A39" s="78" t="s">
        <v>30</v>
      </c>
      <c r="B39" s="79"/>
      <c r="C39" s="71">
        <v>3</v>
      </c>
      <c r="D39" s="72"/>
      <c r="E39" s="73">
        <f t="shared" si="1"/>
        <v>0.428571428571429</v>
      </c>
      <c r="F39" s="77">
        <v>7</v>
      </c>
    </row>
    <row r="40" s="55" customFormat="1" spans="1:6">
      <c r="A40" s="75" t="s">
        <v>31</v>
      </c>
      <c r="B40" s="79"/>
      <c r="C40" s="71">
        <v>443</v>
      </c>
      <c r="D40" s="72"/>
      <c r="E40" s="73">
        <f t="shared" si="1"/>
        <v>0.536969696969697</v>
      </c>
      <c r="F40" s="77">
        <v>825</v>
      </c>
    </row>
    <row r="41" s="55" customFormat="1" spans="1:6">
      <c r="A41" s="78" t="s">
        <v>32</v>
      </c>
      <c r="B41" s="79"/>
      <c r="C41" s="71">
        <v>1</v>
      </c>
      <c r="D41" s="72"/>
      <c r="E41" s="73">
        <f t="shared" si="1"/>
        <v>0.00188323917137476</v>
      </c>
      <c r="F41" s="77">
        <v>531</v>
      </c>
    </row>
    <row r="42" s="55" customFormat="1" spans="1:6">
      <c r="A42" s="78" t="s">
        <v>33</v>
      </c>
      <c r="B42" s="79"/>
      <c r="C42" s="71">
        <v>442</v>
      </c>
      <c r="D42" s="72"/>
      <c r="E42" s="73">
        <f t="shared" si="1"/>
        <v>1.50340136054422</v>
      </c>
      <c r="F42" s="77">
        <v>294</v>
      </c>
    </row>
    <row r="43" s="55" customFormat="1" spans="1:6">
      <c r="A43" s="75" t="s">
        <v>34</v>
      </c>
      <c r="B43" s="76">
        <f>SUM(B44:B44)</f>
        <v>160</v>
      </c>
      <c r="C43" s="71">
        <v>144</v>
      </c>
      <c r="D43" s="72">
        <f t="shared" si="0"/>
        <v>0.9</v>
      </c>
      <c r="E43" s="73">
        <f t="shared" si="1"/>
        <v>0.666666666666667</v>
      </c>
      <c r="F43" s="77">
        <v>216</v>
      </c>
    </row>
    <row r="44" s="55" customFormat="1" spans="1:6">
      <c r="A44" s="78" t="s">
        <v>8</v>
      </c>
      <c r="B44" s="79">
        <v>160</v>
      </c>
      <c r="C44" s="71">
        <v>144</v>
      </c>
      <c r="D44" s="72">
        <f t="shared" si="0"/>
        <v>0.9</v>
      </c>
      <c r="E44" s="73">
        <f t="shared" si="1"/>
        <v>0.699029126213592</v>
      </c>
      <c r="F44" s="77">
        <v>206</v>
      </c>
    </row>
    <row r="45" s="55" customFormat="1" spans="1:6">
      <c r="A45" s="75" t="s">
        <v>35</v>
      </c>
      <c r="B45" s="76">
        <f>SUM(B46:B46)</f>
        <v>114</v>
      </c>
      <c r="C45" s="71">
        <v>105</v>
      </c>
      <c r="D45" s="72">
        <f t="shared" si="0"/>
        <v>0.921052631578947</v>
      </c>
      <c r="E45" s="73">
        <f t="shared" si="1"/>
        <v>0.325077399380805</v>
      </c>
      <c r="F45" s="77">
        <v>323</v>
      </c>
    </row>
    <row r="46" s="55" customFormat="1" spans="1:6">
      <c r="A46" s="78" t="s">
        <v>8</v>
      </c>
      <c r="B46" s="79">
        <v>114</v>
      </c>
      <c r="C46" s="71">
        <v>105</v>
      </c>
      <c r="D46" s="72">
        <f t="shared" si="0"/>
        <v>0.921052631578947</v>
      </c>
      <c r="E46" s="73">
        <f t="shared" si="1"/>
        <v>0.325077399380805</v>
      </c>
      <c r="F46" s="77">
        <v>323</v>
      </c>
    </row>
    <row r="47" s="55" customFormat="1" spans="1:6">
      <c r="A47" s="75" t="s">
        <v>36</v>
      </c>
      <c r="B47" s="76">
        <f>SUM(B48:B50)</f>
        <v>1728</v>
      </c>
      <c r="C47" s="71">
        <v>1245</v>
      </c>
      <c r="D47" s="72">
        <f t="shared" si="0"/>
        <v>0.720486111111111</v>
      </c>
      <c r="E47" s="73">
        <f t="shared" si="1"/>
        <v>1.73157162726008</v>
      </c>
      <c r="F47" s="77">
        <v>719</v>
      </c>
    </row>
    <row r="48" s="55" customFormat="1" spans="1:6">
      <c r="A48" s="78" t="s">
        <v>8</v>
      </c>
      <c r="B48" s="79">
        <v>461</v>
      </c>
      <c r="C48" s="71">
        <v>438</v>
      </c>
      <c r="D48" s="72">
        <f t="shared" si="0"/>
        <v>0.950108459869848</v>
      </c>
      <c r="E48" s="73">
        <f t="shared" si="1"/>
        <v>0.719211822660099</v>
      </c>
      <c r="F48" s="77">
        <v>609</v>
      </c>
    </row>
    <row r="49" s="55" customFormat="1" spans="1:6">
      <c r="A49" s="78" t="s">
        <v>37</v>
      </c>
      <c r="B49" s="83"/>
      <c r="C49" s="71">
        <v>26</v>
      </c>
      <c r="D49" s="72"/>
      <c r="E49" s="73"/>
      <c r="F49" s="77"/>
    </row>
    <row r="50" s="55" customFormat="1" spans="1:6">
      <c r="A50" s="78" t="s">
        <v>38</v>
      </c>
      <c r="B50" s="83">
        <v>1267</v>
      </c>
      <c r="C50" s="71">
        <v>777</v>
      </c>
      <c r="D50" s="72">
        <f t="shared" si="0"/>
        <v>0.613259668508287</v>
      </c>
      <c r="E50" s="73"/>
      <c r="F50" s="77"/>
    </row>
    <row r="51" s="55" customFormat="1" spans="1:6">
      <c r="A51" s="78" t="s">
        <v>39</v>
      </c>
      <c r="B51" s="83"/>
      <c r="C51" s="71">
        <v>4</v>
      </c>
      <c r="D51" s="72"/>
      <c r="E51" s="73">
        <f t="shared" si="1"/>
        <v>0.0363636363636364</v>
      </c>
      <c r="F51" s="77">
        <v>110</v>
      </c>
    </row>
    <row r="52" s="55" customFormat="1" spans="1:6">
      <c r="A52" s="75" t="s">
        <v>40</v>
      </c>
      <c r="B52" s="76">
        <f>SUM(B53:B54)</f>
        <v>1307</v>
      </c>
      <c r="C52" s="71">
        <v>1438</v>
      </c>
      <c r="D52" s="72">
        <f t="shared" si="0"/>
        <v>1.10022953328233</v>
      </c>
      <c r="E52" s="73">
        <f t="shared" si="1"/>
        <v>0.800222593210907</v>
      </c>
      <c r="F52" s="77">
        <v>1797</v>
      </c>
    </row>
    <row r="53" s="55" customFormat="1" spans="1:6">
      <c r="A53" s="78" t="s">
        <v>8</v>
      </c>
      <c r="B53" s="79">
        <v>1097</v>
      </c>
      <c r="C53" s="71">
        <v>1125</v>
      </c>
      <c r="D53" s="72">
        <f t="shared" si="0"/>
        <v>1.02552415679125</v>
      </c>
      <c r="E53" s="73">
        <f t="shared" si="1"/>
        <v>0.722543352601156</v>
      </c>
      <c r="F53" s="77">
        <v>1557</v>
      </c>
    </row>
    <row r="54" s="55" customFormat="1" spans="1:6">
      <c r="A54" s="78" t="s">
        <v>41</v>
      </c>
      <c r="B54" s="79">
        <v>210</v>
      </c>
      <c r="C54" s="71">
        <v>313</v>
      </c>
      <c r="D54" s="72">
        <f t="shared" si="0"/>
        <v>1.49047619047619</v>
      </c>
      <c r="E54" s="73"/>
      <c r="F54" s="77"/>
    </row>
    <row r="55" s="55" customFormat="1" spans="1:6">
      <c r="A55" s="75" t="s">
        <v>42</v>
      </c>
      <c r="B55" s="76">
        <f>SUM(B56:B57)</f>
        <v>3200</v>
      </c>
      <c r="C55" s="71">
        <v>2367</v>
      </c>
      <c r="D55" s="72">
        <f t="shared" si="0"/>
        <v>0.7396875</v>
      </c>
      <c r="E55" s="73">
        <f t="shared" si="1"/>
        <v>2.77491207502931</v>
      </c>
      <c r="F55" s="77">
        <v>853</v>
      </c>
    </row>
    <row r="56" s="55" customFormat="1" spans="1:6">
      <c r="A56" s="78" t="s">
        <v>8</v>
      </c>
      <c r="B56" s="79">
        <v>600</v>
      </c>
      <c r="C56" s="71">
        <v>470</v>
      </c>
      <c r="D56" s="72">
        <f t="shared" si="0"/>
        <v>0.783333333333333</v>
      </c>
      <c r="E56" s="73">
        <f t="shared" si="1"/>
        <v>0.725308641975309</v>
      </c>
      <c r="F56" s="77">
        <v>648</v>
      </c>
    </row>
    <row r="57" s="55" customFormat="1" spans="1:6">
      <c r="A57" s="78" t="s">
        <v>43</v>
      </c>
      <c r="B57" s="84">
        <v>2600</v>
      </c>
      <c r="C57" s="71">
        <v>1897</v>
      </c>
      <c r="D57" s="72">
        <f t="shared" si="0"/>
        <v>0.729615384615385</v>
      </c>
      <c r="E57" s="73">
        <f t="shared" si="1"/>
        <v>9.25365853658537</v>
      </c>
      <c r="F57" s="77">
        <v>205</v>
      </c>
    </row>
    <row r="58" s="55" customFormat="1" spans="1:6">
      <c r="A58" s="75" t="s">
        <v>44</v>
      </c>
      <c r="B58" s="76">
        <f>SUM(B59:B59)</f>
        <v>372</v>
      </c>
      <c r="C58" s="71">
        <v>393</v>
      </c>
      <c r="D58" s="72">
        <f t="shared" si="0"/>
        <v>1.05645161290323</v>
      </c>
      <c r="E58" s="73">
        <f t="shared" si="1"/>
        <v>0.80040733197556</v>
      </c>
      <c r="F58" s="77">
        <v>491</v>
      </c>
    </row>
    <row r="59" s="55" customFormat="1" spans="1:6">
      <c r="A59" s="78" t="s">
        <v>8</v>
      </c>
      <c r="B59" s="79">
        <v>372</v>
      </c>
      <c r="C59" s="71">
        <v>393</v>
      </c>
      <c r="D59" s="72">
        <f t="shared" si="0"/>
        <v>1.05645161290323</v>
      </c>
      <c r="E59" s="73">
        <f t="shared" si="1"/>
        <v>0.80040733197556</v>
      </c>
      <c r="F59" s="77">
        <v>491</v>
      </c>
    </row>
    <row r="60" s="55" customFormat="1" spans="1:6">
      <c r="A60" s="75" t="s">
        <v>45</v>
      </c>
      <c r="B60" s="76">
        <f>SUM(B61:B62)</f>
        <v>1457</v>
      </c>
      <c r="C60" s="71">
        <v>1263</v>
      </c>
      <c r="D60" s="72">
        <f t="shared" si="0"/>
        <v>0.866849691146191</v>
      </c>
      <c r="E60" s="73">
        <f t="shared" si="1"/>
        <v>2.25535714285714</v>
      </c>
      <c r="F60" s="77">
        <v>560</v>
      </c>
    </row>
    <row r="61" s="55" customFormat="1" spans="1:6">
      <c r="A61" s="78" t="s">
        <v>8</v>
      </c>
      <c r="B61" s="79">
        <v>658</v>
      </c>
      <c r="C61" s="71">
        <v>487</v>
      </c>
      <c r="D61" s="72">
        <f t="shared" si="0"/>
        <v>0.740121580547112</v>
      </c>
      <c r="E61" s="73">
        <f t="shared" si="1"/>
        <v>1.55095541401274</v>
      </c>
      <c r="F61" s="77">
        <v>314</v>
      </c>
    </row>
    <row r="62" s="55" customFormat="1" spans="1:6">
      <c r="A62" s="78" t="s">
        <v>46</v>
      </c>
      <c r="B62" s="79">
        <v>799</v>
      </c>
      <c r="C62" s="71">
        <v>755</v>
      </c>
      <c r="D62" s="72">
        <f t="shared" si="0"/>
        <v>0.944931163954944</v>
      </c>
      <c r="E62" s="73"/>
      <c r="F62" s="77"/>
    </row>
    <row r="63" s="55" customFormat="1" spans="1:6">
      <c r="A63" s="78"/>
      <c r="B63" s="79"/>
      <c r="C63" s="71">
        <v>21</v>
      </c>
      <c r="D63" s="72"/>
      <c r="E63" s="73">
        <f t="shared" si="1"/>
        <v>0.0419161676646707</v>
      </c>
      <c r="F63" s="77">
        <v>501</v>
      </c>
    </row>
    <row r="64" s="55" customFormat="1" ht="14.25" spans="1:6">
      <c r="A64" s="85" t="s">
        <v>47</v>
      </c>
      <c r="B64" s="81">
        <f>SUM(B65:B65)</f>
        <v>449</v>
      </c>
      <c r="C64" s="71">
        <v>378</v>
      </c>
      <c r="D64" s="72">
        <f t="shared" si="0"/>
        <v>0.841870824053452</v>
      </c>
      <c r="E64" s="73">
        <f t="shared" si="1"/>
        <v>0.9</v>
      </c>
      <c r="F64" s="77">
        <v>420</v>
      </c>
    </row>
    <row r="65" s="55" customFormat="1" spans="1:6">
      <c r="A65" s="78" t="s">
        <v>8</v>
      </c>
      <c r="B65" s="83">
        <v>449</v>
      </c>
      <c r="C65" s="71">
        <v>330</v>
      </c>
      <c r="D65" s="72">
        <f t="shared" si="0"/>
        <v>0.734966592427617</v>
      </c>
      <c r="E65" s="73">
        <f t="shared" si="1"/>
        <v>4.07407407407407</v>
      </c>
      <c r="F65" s="77">
        <v>81</v>
      </c>
    </row>
    <row r="66" s="55" customFormat="1" spans="1:6">
      <c r="A66" s="78" t="s">
        <v>37</v>
      </c>
      <c r="B66" s="83"/>
      <c r="C66" s="71">
        <v>47</v>
      </c>
      <c r="D66" s="72"/>
      <c r="E66" s="73">
        <f t="shared" si="1"/>
        <v>0.00906985719799305</v>
      </c>
      <c r="F66" s="77">
        <v>5182</v>
      </c>
    </row>
    <row r="67" s="55" customFormat="1" spans="1:6">
      <c r="A67" s="78" t="s">
        <v>48</v>
      </c>
      <c r="B67" s="83"/>
      <c r="C67" s="71">
        <v>1</v>
      </c>
      <c r="D67" s="72"/>
      <c r="E67" s="73">
        <f t="shared" si="1"/>
        <v>0.000192975685063682</v>
      </c>
      <c r="F67" s="77">
        <v>5182</v>
      </c>
    </row>
    <row r="68" s="55" customFormat="1" spans="1:6">
      <c r="A68" s="75" t="s">
        <v>49</v>
      </c>
      <c r="B68" s="86">
        <f>SUM(B69:B69)</f>
        <v>2035</v>
      </c>
      <c r="C68" s="71">
        <v>1813</v>
      </c>
      <c r="D68" s="72">
        <f t="shared" ref="D68:D131" si="2">C68/B68</f>
        <v>0.890909090909091</v>
      </c>
      <c r="E68" s="73"/>
      <c r="F68" s="77"/>
    </row>
    <row r="69" s="55" customFormat="1" spans="1:6">
      <c r="A69" s="78" t="s">
        <v>8</v>
      </c>
      <c r="B69" s="83">
        <v>2035</v>
      </c>
      <c r="C69" s="71">
        <v>1706</v>
      </c>
      <c r="D69" s="72">
        <f t="shared" si="2"/>
        <v>0.838329238329238</v>
      </c>
      <c r="E69" s="73"/>
      <c r="F69" s="77"/>
    </row>
    <row r="70" s="55" customFormat="1" spans="1:6">
      <c r="A70" s="78" t="s">
        <v>50</v>
      </c>
      <c r="B70" s="83"/>
      <c r="C70" s="71">
        <v>14</v>
      </c>
      <c r="D70" s="72"/>
      <c r="E70" s="73"/>
      <c r="F70" s="77"/>
    </row>
    <row r="71" s="55" customFormat="1" spans="1:6">
      <c r="A71" s="78" t="s">
        <v>51</v>
      </c>
      <c r="B71" s="83"/>
      <c r="C71" s="71">
        <v>93</v>
      </c>
      <c r="D71" s="72"/>
      <c r="E71" s="73"/>
      <c r="F71" s="77"/>
    </row>
    <row r="72" s="55" customFormat="1" spans="1:6">
      <c r="A72" s="75" t="s">
        <v>52</v>
      </c>
      <c r="B72" s="86">
        <f>SUM(B73)</f>
        <v>5574</v>
      </c>
      <c r="C72" s="71">
        <v>6322</v>
      </c>
      <c r="D72" s="72">
        <f t="shared" si="2"/>
        <v>1.13419447434517</v>
      </c>
      <c r="E72" s="73"/>
      <c r="F72" s="77"/>
    </row>
    <row r="73" s="55" customFormat="1" ht="14.25" spans="1:6">
      <c r="A73" s="87" t="s">
        <v>53</v>
      </c>
      <c r="B73" s="88">
        <v>5574</v>
      </c>
      <c r="C73" s="71">
        <v>6322</v>
      </c>
      <c r="D73" s="72">
        <f t="shared" si="2"/>
        <v>1.13419447434517</v>
      </c>
      <c r="E73" s="73"/>
      <c r="F73" s="77"/>
    </row>
    <row r="74" s="55" customFormat="1" spans="1:6">
      <c r="A74" s="75" t="s">
        <v>54</v>
      </c>
      <c r="B74" s="76">
        <f>B75</f>
        <v>20</v>
      </c>
      <c r="C74" s="71">
        <v>20</v>
      </c>
      <c r="D74" s="72">
        <f t="shared" si="2"/>
        <v>1</v>
      </c>
      <c r="E74" s="73"/>
      <c r="F74" s="77"/>
    </row>
    <row r="75" s="55" customFormat="1" spans="1:6">
      <c r="A75" s="75" t="s">
        <v>55</v>
      </c>
      <c r="B75" s="76">
        <f>SUM(B76:B76)</f>
        <v>20</v>
      </c>
      <c r="C75" s="71">
        <v>20</v>
      </c>
      <c r="D75" s="72">
        <f t="shared" si="2"/>
        <v>1</v>
      </c>
      <c r="E75" s="73"/>
      <c r="F75" s="77"/>
    </row>
    <row r="76" s="55" customFormat="1" spans="1:6">
      <c r="A76" s="78" t="s">
        <v>56</v>
      </c>
      <c r="B76" s="79">
        <v>20</v>
      </c>
      <c r="C76" s="71">
        <v>20</v>
      </c>
      <c r="D76" s="72">
        <f t="shared" si="2"/>
        <v>1</v>
      </c>
      <c r="E76" s="73"/>
      <c r="F76" s="77"/>
    </row>
    <row r="77" s="55" customFormat="1" spans="1:6">
      <c r="A77" s="75" t="s">
        <v>57</v>
      </c>
      <c r="B77" s="76">
        <f>B78+B80+B85+B87+B89+B94</f>
        <v>6727</v>
      </c>
      <c r="C77" s="71">
        <v>6715</v>
      </c>
      <c r="D77" s="72">
        <f t="shared" si="2"/>
        <v>0.998216143897726</v>
      </c>
      <c r="E77" s="73">
        <f t="shared" ref="E68:E131" si="3">C77/F77</f>
        <v>0.765678449258837</v>
      </c>
      <c r="F77" s="77">
        <v>8770</v>
      </c>
    </row>
    <row r="78" s="55" customFormat="1" spans="1:6">
      <c r="A78" s="75" t="s">
        <v>58</v>
      </c>
      <c r="B78" s="76">
        <f>SUM(B79:B79)</f>
        <v>30</v>
      </c>
      <c r="C78" s="71">
        <v>31</v>
      </c>
      <c r="D78" s="72">
        <f t="shared" si="2"/>
        <v>1.03333333333333</v>
      </c>
      <c r="E78" s="73"/>
      <c r="F78" s="77"/>
    </row>
    <row r="79" s="55" customFormat="1" spans="1:6">
      <c r="A79" s="78" t="s">
        <v>59</v>
      </c>
      <c r="B79" s="79">
        <v>30</v>
      </c>
      <c r="C79" s="71">
        <v>31</v>
      </c>
      <c r="D79" s="72">
        <f t="shared" si="2"/>
        <v>1.03333333333333</v>
      </c>
      <c r="E79" s="73"/>
      <c r="F79" s="77"/>
    </row>
    <row r="80" s="55" customFormat="1" spans="1:6">
      <c r="A80" s="75" t="s">
        <v>60</v>
      </c>
      <c r="B80" s="89">
        <f>SUM(B81:B84)</f>
        <v>5617</v>
      </c>
      <c r="C80" s="71">
        <v>5815</v>
      </c>
      <c r="D80" s="72">
        <f t="shared" si="2"/>
        <v>1.03525013352323</v>
      </c>
      <c r="E80" s="73"/>
      <c r="F80" s="77"/>
    </row>
    <row r="81" s="55" customFormat="1" spans="1:6">
      <c r="A81" s="78" t="s">
        <v>61</v>
      </c>
      <c r="B81" s="84">
        <v>5214</v>
      </c>
      <c r="C81" s="71">
        <v>4104</v>
      </c>
      <c r="D81" s="72">
        <f t="shared" si="2"/>
        <v>0.78711162255466</v>
      </c>
      <c r="E81" s="73"/>
      <c r="F81" s="77"/>
    </row>
    <row r="82" s="55" customFormat="1" spans="1:6">
      <c r="A82" s="90" t="s">
        <v>37</v>
      </c>
      <c r="B82" s="84"/>
      <c r="C82" s="71">
        <v>3</v>
      </c>
      <c r="D82" s="72"/>
      <c r="E82" s="73"/>
      <c r="F82" s="77"/>
    </row>
    <row r="83" s="55" customFormat="1" spans="1:6">
      <c r="A83" s="90" t="s">
        <v>62</v>
      </c>
      <c r="B83" s="84"/>
      <c r="C83" s="71">
        <v>85</v>
      </c>
      <c r="D83" s="72"/>
      <c r="E83" s="73"/>
      <c r="F83" s="77"/>
    </row>
    <row r="84" s="55" customFormat="1" spans="1:6">
      <c r="A84" s="78" t="s">
        <v>63</v>
      </c>
      <c r="B84" s="84">
        <v>403</v>
      </c>
      <c r="C84" s="71">
        <v>1623</v>
      </c>
      <c r="D84" s="72">
        <f t="shared" si="2"/>
        <v>4.0272952853598</v>
      </c>
      <c r="E84" s="73"/>
      <c r="F84" s="77"/>
    </row>
    <row r="85" s="55" customFormat="1" spans="1:6">
      <c r="A85" s="75" t="s">
        <v>64</v>
      </c>
      <c r="B85" s="76">
        <f>SUM(B86)</f>
        <v>69</v>
      </c>
      <c r="C85" s="71">
        <v>69</v>
      </c>
      <c r="D85" s="72">
        <f t="shared" si="2"/>
        <v>1</v>
      </c>
      <c r="E85" s="73"/>
      <c r="F85" s="77"/>
    </row>
    <row r="86" s="55" customFormat="1" spans="1:6">
      <c r="A86" s="78" t="s">
        <v>61</v>
      </c>
      <c r="B86" s="79">
        <v>69</v>
      </c>
      <c r="C86" s="71">
        <v>69</v>
      </c>
      <c r="D86" s="72">
        <f t="shared" si="2"/>
        <v>1</v>
      </c>
      <c r="E86" s="73"/>
      <c r="F86" s="77"/>
    </row>
    <row r="87" s="55" customFormat="1" spans="1:6">
      <c r="A87" s="75" t="s">
        <v>65</v>
      </c>
      <c r="B87" s="76">
        <f>SUM(B88)</f>
        <v>113</v>
      </c>
      <c r="C87" s="71">
        <v>30</v>
      </c>
      <c r="D87" s="72">
        <f t="shared" si="2"/>
        <v>0.265486725663717</v>
      </c>
      <c r="E87" s="73"/>
      <c r="F87" s="77"/>
    </row>
    <row r="88" s="55" customFormat="1" spans="1:6">
      <c r="A88" s="78" t="s">
        <v>61</v>
      </c>
      <c r="B88" s="79">
        <v>113</v>
      </c>
      <c r="C88" s="71">
        <v>30</v>
      </c>
      <c r="D88" s="72">
        <f t="shared" si="2"/>
        <v>0.265486725663717</v>
      </c>
      <c r="E88" s="73"/>
      <c r="F88" s="77"/>
    </row>
    <row r="89" s="55" customFormat="1" spans="1:6">
      <c r="A89" s="75" t="s">
        <v>66</v>
      </c>
      <c r="B89" s="76">
        <f>SUM(B90:B93)</f>
        <v>786</v>
      </c>
      <c r="C89" s="71">
        <v>736</v>
      </c>
      <c r="D89" s="72">
        <f t="shared" si="2"/>
        <v>0.936386768447837</v>
      </c>
      <c r="E89" s="73"/>
      <c r="F89" s="77"/>
    </row>
    <row r="90" s="55" customFormat="1" spans="1:6">
      <c r="A90" s="78" t="s">
        <v>61</v>
      </c>
      <c r="B90" s="79">
        <v>695</v>
      </c>
      <c r="C90" s="71">
        <v>570</v>
      </c>
      <c r="D90" s="72">
        <f t="shared" si="2"/>
        <v>0.820143884892086</v>
      </c>
      <c r="E90" s="73"/>
      <c r="F90" s="77"/>
    </row>
    <row r="91" s="55" customFormat="1" spans="1:6">
      <c r="A91" s="78" t="s">
        <v>67</v>
      </c>
      <c r="B91" s="79">
        <v>15</v>
      </c>
      <c r="C91" s="71">
        <v>21</v>
      </c>
      <c r="D91" s="72">
        <f t="shared" si="2"/>
        <v>1.4</v>
      </c>
      <c r="E91" s="73"/>
      <c r="F91" s="77"/>
    </row>
    <row r="92" s="55" customFormat="1" spans="1:6">
      <c r="A92" s="78"/>
      <c r="B92" s="79"/>
      <c r="C92" s="71">
        <v>1</v>
      </c>
      <c r="D92" s="72"/>
      <c r="E92" s="73"/>
      <c r="F92" s="77"/>
    </row>
    <row r="93" s="55" customFormat="1" spans="1:6">
      <c r="A93" s="78" t="s">
        <v>68</v>
      </c>
      <c r="B93" s="79">
        <v>76</v>
      </c>
      <c r="C93" s="71">
        <v>144</v>
      </c>
      <c r="D93" s="72">
        <f t="shared" si="2"/>
        <v>1.89473684210526</v>
      </c>
      <c r="E93" s="73"/>
      <c r="F93" s="77"/>
    </row>
    <row r="94" s="55" customFormat="1" spans="1:6">
      <c r="A94" s="75" t="s">
        <v>69</v>
      </c>
      <c r="B94" s="76">
        <f>SUM(B95)</f>
        <v>112</v>
      </c>
      <c r="C94" s="71">
        <v>34</v>
      </c>
      <c r="D94" s="72">
        <f t="shared" si="2"/>
        <v>0.303571428571429</v>
      </c>
      <c r="E94" s="73"/>
      <c r="F94" s="77"/>
    </row>
    <row r="95" s="55" customFormat="1" spans="1:6">
      <c r="A95" s="78" t="s">
        <v>61</v>
      </c>
      <c r="B95" s="84">
        <v>112</v>
      </c>
      <c r="C95" s="71">
        <v>34</v>
      </c>
      <c r="D95" s="72">
        <f t="shared" si="2"/>
        <v>0.303571428571429</v>
      </c>
      <c r="E95" s="73"/>
      <c r="F95" s="77"/>
    </row>
    <row r="96" s="55" customFormat="1" ht="14.25" spans="1:6">
      <c r="A96" s="80" t="s">
        <v>70</v>
      </c>
      <c r="B96" s="81">
        <f>B97+B99+B105+B110</f>
        <v>46219</v>
      </c>
      <c r="C96" s="71">
        <v>52929</v>
      </c>
      <c r="D96" s="72">
        <f t="shared" si="2"/>
        <v>1.14517838983968</v>
      </c>
      <c r="E96" s="73">
        <f t="shared" si="3"/>
        <v>1.00289904502046</v>
      </c>
      <c r="F96" s="77">
        <v>52776</v>
      </c>
    </row>
    <row r="97" s="55" customFormat="1" spans="1:6">
      <c r="A97" s="75" t="s">
        <v>71</v>
      </c>
      <c r="B97" s="76">
        <f>SUM(B98:B98)</f>
        <v>1678</v>
      </c>
      <c r="C97" s="71">
        <v>2602</v>
      </c>
      <c r="D97" s="72">
        <f t="shared" si="2"/>
        <v>1.55065554231228</v>
      </c>
      <c r="E97" s="73">
        <f t="shared" si="3"/>
        <v>0.446771978021978</v>
      </c>
      <c r="F97" s="77">
        <v>5824</v>
      </c>
    </row>
    <row r="98" s="55" customFormat="1" spans="1:6">
      <c r="A98" s="78" t="s">
        <v>8</v>
      </c>
      <c r="B98" s="79">
        <v>1678</v>
      </c>
      <c r="C98" s="71">
        <v>2602</v>
      </c>
      <c r="D98" s="72">
        <f t="shared" si="2"/>
        <v>1.55065554231228</v>
      </c>
      <c r="E98" s="73">
        <f t="shared" si="3"/>
        <v>0.446771978021978</v>
      </c>
      <c r="F98" s="77">
        <v>5824</v>
      </c>
    </row>
    <row r="99" s="55" customFormat="1" spans="1:6">
      <c r="A99" s="75" t="s">
        <v>72</v>
      </c>
      <c r="B99" s="76">
        <f>SUM(B100:B104)</f>
        <v>43695</v>
      </c>
      <c r="C99" s="71">
        <v>49352</v>
      </c>
      <c r="D99" s="72">
        <f t="shared" si="2"/>
        <v>1.12946561391464</v>
      </c>
      <c r="E99" s="73">
        <f t="shared" si="3"/>
        <v>1.10674560459275</v>
      </c>
      <c r="F99" s="77">
        <v>44592</v>
      </c>
    </row>
    <row r="100" s="55" customFormat="1" spans="1:6">
      <c r="A100" s="78" t="s">
        <v>73</v>
      </c>
      <c r="B100" s="79">
        <v>2831</v>
      </c>
      <c r="C100" s="71">
        <v>5065</v>
      </c>
      <c r="D100" s="72">
        <f t="shared" si="2"/>
        <v>1.78912045213705</v>
      </c>
      <c r="E100" s="73">
        <f t="shared" si="3"/>
        <v>1.38387978142077</v>
      </c>
      <c r="F100" s="77">
        <v>3660</v>
      </c>
    </row>
    <row r="101" s="55" customFormat="1" spans="1:6">
      <c r="A101" s="78" t="s">
        <v>74</v>
      </c>
      <c r="B101" s="79">
        <v>21353</v>
      </c>
      <c r="C101" s="71">
        <v>19312</v>
      </c>
      <c r="D101" s="72">
        <f t="shared" si="2"/>
        <v>0.904416241277572</v>
      </c>
      <c r="E101" s="73">
        <f t="shared" si="3"/>
        <v>0.976784178847807</v>
      </c>
      <c r="F101" s="77">
        <v>19771</v>
      </c>
    </row>
    <row r="102" s="55" customFormat="1" spans="1:6">
      <c r="A102" s="78" t="s">
        <v>75</v>
      </c>
      <c r="B102" s="79">
        <v>5876</v>
      </c>
      <c r="C102" s="71">
        <v>3445</v>
      </c>
      <c r="D102" s="72">
        <f t="shared" si="2"/>
        <v>0.586283185840708</v>
      </c>
      <c r="E102" s="73">
        <f t="shared" si="3"/>
        <v>1.04393939393939</v>
      </c>
      <c r="F102" s="77">
        <v>3300</v>
      </c>
    </row>
    <row r="103" s="55" customFormat="1" spans="1:6">
      <c r="A103" s="78" t="s">
        <v>76</v>
      </c>
      <c r="B103" s="79">
        <v>4093</v>
      </c>
      <c r="C103" s="71">
        <v>3174</v>
      </c>
      <c r="D103" s="72">
        <f t="shared" si="2"/>
        <v>0.775470315172245</v>
      </c>
      <c r="E103" s="73">
        <f t="shared" si="3"/>
        <v>0.785838078732359</v>
      </c>
      <c r="F103" s="77">
        <v>4039</v>
      </c>
    </row>
    <row r="104" s="55" customFormat="1" spans="1:6">
      <c r="A104" s="84" t="s">
        <v>77</v>
      </c>
      <c r="B104" s="79">
        <v>9542</v>
      </c>
      <c r="C104" s="71">
        <v>18356</v>
      </c>
      <c r="D104" s="72">
        <f t="shared" si="2"/>
        <v>1.92370572207084</v>
      </c>
      <c r="E104" s="73">
        <f t="shared" si="3"/>
        <v>1.32802778179714</v>
      </c>
      <c r="F104" s="77">
        <v>13822</v>
      </c>
    </row>
    <row r="105" s="55" customFormat="1" spans="1:6">
      <c r="A105" s="75" t="s">
        <v>78</v>
      </c>
      <c r="B105" s="76">
        <f>SUM(B107:B108)</f>
        <v>709</v>
      </c>
      <c r="C105" s="71">
        <v>837</v>
      </c>
      <c r="D105" s="72">
        <f t="shared" si="2"/>
        <v>1.18053596614951</v>
      </c>
      <c r="E105" s="73">
        <f t="shared" si="3"/>
        <v>0.660094637223975</v>
      </c>
      <c r="F105" s="77">
        <v>1268</v>
      </c>
    </row>
    <row r="106" s="55" customFormat="1" spans="1:6">
      <c r="A106" s="90" t="s">
        <v>79</v>
      </c>
      <c r="B106" s="76"/>
      <c r="C106" s="71">
        <v>104</v>
      </c>
      <c r="D106" s="72"/>
      <c r="E106" s="73">
        <f t="shared" si="3"/>
        <v>1.46478873239437</v>
      </c>
      <c r="F106" s="77">
        <v>71</v>
      </c>
    </row>
    <row r="107" s="55" customFormat="1" spans="1:6">
      <c r="A107" s="78" t="s">
        <v>80</v>
      </c>
      <c r="B107" s="79">
        <v>553</v>
      </c>
      <c r="C107" s="71">
        <v>568</v>
      </c>
      <c r="D107" s="72">
        <f t="shared" si="2"/>
        <v>1.02712477396022</v>
      </c>
      <c r="E107" s="73">
        <f t="shared" si="3"/>
        <v>0.86322188449848</v>
      </c>
      <c r="F107" s="77">
        <v>658</v>
      </c>
    </row>
    <row r="108" s="55" customFormat="1" spans="1:6">
      <c r="A108" s="78" t="s">
        <v>81</v>
      </c>
      <c r="B108" s="79">
        <v>156</v>
      </c>
      <c r="C108" s="71">
        <v>113</v>
      </c>
      <c r="D108" s="72">
        <f t="shared" si="2"/>
        <v>0.724358974358974</v>
      </c>
      <c r="E108" s="73">
        <f t="shared" si="3"/>
        <v>5.94736842105263</v>
      </c>
      <c r="F108" s="77">
        <v>19</v>
      </c>
    </row>
    <row r="109" s="55" customFormat="1" spans="1:6">
      <c r="A109" s="90" t="s">
        <v>82</v>
      </c>
      <c r="B109" s="79"/>
      <c r="C109" s="71">
        <v>52</v>
      </c>
      <c r="D109" s="72"/>
      <c r="E109" s="73">
        <f t="shared" si="3"/>
        <v>0.100580270793037</v>
      </c>
      <c r="F109" s="77">
        <v>517</v>
      </c>
    </row>
    <row r="110" s="55" customFormat="1" spans="1:6">
      <c r="A110" s="75" t="s">
        <v>83</v>
      </c>
      <c r="B110" s="76">
        <f>SUM(B111)</f>
        <v>137</v>
      </c>
      <c r="C110" s="71">
        <v>138</v>
      </c>
      <c r="D110" s="72">
        <f t="shared" si="2"/>
        <v>1.00729927007299</v>
      </c>
      <c r="E110" s="73">
        <f t="shared" si="3"/>
        <v>0.831325301204819</v>
      </c>
      <c r="F110" s="77">
        <v>166</v>
      </c>
    </row>
    <row r="111" s="55" customFormat="1" spans="1:6">
      <c r="A111" s="78" t="s">
        <v>84</v>
      </c>
      <c r="B111" s="79">
        <v>137</v>
      </c>
      <c r="C111" s="71">
        <v>138</v>
      </c>
      <c r="D111" s="72">
        <f t="shared" si="2"/>
        <v>1.00729927007299</v>
      </c>
      <c r="E111" s="73">
        <f t="shared" si="3"/>
        <v>0.831325301204819</v>
      </c>
      <c r="F111" s="77">
        <v>166</v>
      </c>
    </row>
    <row r="112" s="55" customFormat="1" spans="1:6">
      <c r="A112" s="75" t="s">
        <v>85</v>
      </c>
      <c r="B112" s="76">
        <f>B113+B117</f>
        <v>445</v>
      </c>
      <c r="C112" s="71">
        <v>462</v>
      </c>
      <c r="D112" s="72">
        <f t="shared" si="2"/>
        <v>1.03820224719101</v>
      </c>
      <c r="E112" s="73">
        <f t="shared" si="3"/>
        <v>0.690582959641256</v>
      </c>
      <c r="F112" s="77">
        <v>669</v>
      </c>
    </row>
    <row r="113" s="55" customFormat="1" spans="1:6">
      <c r="A113" s="75" t="s">
        <v>86</v>
      </c>
      <c r="B113" s="76">
        <f>SUM(B114:B114)</f>
        <v>236</v>
      </c>
      <c r="C113" s="71">
        <v>223</v>
      </c>
      <c r="D113" s="72">
        <f t="shared" si="2"/>
        <v>0.944915254237288</v>
      </c>
      <c r="E113" s="73">
        <f t="shared" si="3"/>
        <v>0.36260162601626</v>
      </c>
      <c r="F113" s="77">
        <v>615</v>
      </c>
    </row>
    <row r="114" s="55" customFormat="1" spans="1:6">
      <c r="A114" s="78" t="s">
        <v>8</v>
      </c>
      <c r="B114" s="79">
        <v>236</v>
      </c>
      <c r="C114" s="71">
        <v>223</v>
      </c>
      <c r="D114" s="72">
        <f t="shared" si="2"/>
        <v>0.944915254237288</v>
      </c>
      <c r="E114" s="73">
        <f t="shared" si="3"/>
        <v>0.36260162601626</v>
      </c>
      <c r="F114" s="77">
        <v>615</v>
      </c>
    </row>
    <row r="115" s="55" customFormat="1" spans="1:6">
      <c r="A115" s="5" t="s">
        <v>87</v>
      </c>
      <c r="B115" s="83"/>
      <c r="C115" s="71">
        <v>40</v>
      </c>
      <c r="D115" s="72"/>
      <c r="E115" s="73">
        <f t="shared" si="3"/>
        <v>1.08108108108108</v>
      </c>
      <c r="F115" s="77">
        <v>37</v>
      </c>
    </row>
    <row r="116" s="55" customFormat="1" spans="1:6">
      <c r="A116" s="90" t="s">
        <v>88</v>
      </c>
      <c r="B116" s="83"/>
      <c r="C116" s="71">
        <v>40</v>
      </c>
      <c r="D116" s="72"/>
      <c r="E116" s="73">
        <f t="shared" si="3"/>
        <v>1.08108108108108</v>
      </c>
      <c r="F116" s="77">
        <v>37</v>
      </c>
    </row>
    <row r="117" s="55" customFormat="1" spans="1:6">
      <c r="A117" s="75" t="s">
        <v>89</v>
      </c>
      <c r="B117" s="91">
        <f>SUM(B118:B118)</f>
        <v>209</v>
      </c>
      <c r="C117" s="71">
        <v>199</v>
      </c>
      <c r="D117" s="72">
        <f t="shared" si="2"/>
        <v>0.952153110047847</v>
      </c>
      <c r="E117" s="73">
        <f t="shared" si="3"/>
        <v>11.7058823529412</v>
      </c>
      <c r="F117" s="77">
        <v>17</v>
      </c>
    </row>
    <row r="118" s="55" customFormat="1" spans="1:6">
      <c r="A118" s="78" t="s">
        <v>90</v>
      </c>
      <c r="B118" s="79">
        <v>209</v>
      </c>
      <c r="C118" s="71">
        <v>177</v>
      </c>
      <c r="D118" s="72">
        <f t="shared" si="2"/>
        <v>0.84688995215311</v>
      </c>
      <c r="E118" s="73">
        <f t="shared" si="3"/>
        <v>19.6666666666667</v>
      </c>
      <c r="F118" s="77">
        <v>9</v>
      </c>
    </row>
    <row r="119" s="55" customFormat="1" spans="1:6">
      <c r="A119" s="90" t="s">
        <v>91</v>
      </c>
      <c r="B119" s="79"/>
      <c r="C119" s="71">
        <v>22</v>
      </c>
      <c r="D119" s="72"/>
      <c r="E119" s="73">
        <f t="shared" si="3"/>
        <v>2.75</v>
      </c>
      <c r="F119" s="77">
        <v>8</v>
      </c>
    </row>
    <row r="120" s="55" customFormat="1" spans="1:6">
      <c r="A120" s="75" t="s">
        <v>92</v>
      </c>
      <c r="B120" s="76">
        <f>B121+B129+B134+B139+B132</f>
        <v>3279</v>
      </c>
      <c r="C120" s="71">
        <v>3807</v>
      </c>
      <c r="D120" s="72">
        <f t="shared" si="2"/>
        <v>1.16102470265325</v>
      </c>
      <c r="E120" s="73">
        <f t="shared" si="3"/>
        <v>0.971173469387755</v>
      </c>
      <c r="F120" s="77">
        <f>F121+F129+F132+F134+F139</f>
        <v>3920</v>
      </c>
    </row>
    <row r="121" s="55" customFormat="1" spans="1:6">
      <c r="A121" s="75" t="s">
        <v>93</v>
      </c>
      <c r="B121" s="76">
        <f>SUM(B122:B128)</f>
        <v>2702</v>
      </c>
      <c r="C121" s="71">
        <v>2763</v>
      </c>
      <c r="D121" s="72">
        <f t="shared" si="2"/>
        <v>1.02257586972613</v>
      </c>
      <c r="E121" s="73">
        <f t="shared" si="3"/>
        <v>2.57983193277311</v>
      </c>
      <c r="F121" s="77">
        <v>1071</v>
      </c>
    </row>
    <row r="122" s="55" customFormat="1" spans="1:6">
      <c r="A122" s="78" t="s">
        <v>8</v>
      </c>
      <c r="B122" s="79">
        <v>2220</v>
      </c>
      <c r="C122" s="71">
        <v>2314</v>
      </c>
      <c r="D122" s="72">
        <f t="shared" si="2"/>
        <v>1.04234234234234</v>
      </c>
      <c r="E122" s="73">
        <f t="shared" si="3"/>
        <v>3.79967159277504</v>
      </c>
      <c r="F122" s="77">
        <v>609</v>
      </c>
    </row>
    <row r="123" s="55" customFormat="1" spans="1:6">
      <c r="A123" s="78" t="s">
        <v>94</v>
      </c>
      <c r="B123" s="79">
        <v>54</v>
      </c>
      <c r="C123" s="71">
        <v>48</v>
      </c>
      <c r="D123" s="72">
        <f t="shared" si="2"/>
        <v>0.888888888888889</v>
      </c>
      <c r="E123" s="73">
        <f t="shared" si="3"/>
        <v>0.623376623376623</v>
      </c>
      <c r="F123" s="77">
        <v>77</v>
      </c>
    </row>
    <row r="124" s="55" customFormat="1" spans="1:6">
      <c r="A124" s="90" t="s">
        <v>95</v>
      </c>
      <c r="B124" s="79"/>
      <c r="C124" s="71">
        <v>11</v>
      </c>
      <c r="D124" s="72"/>
      <c r="E124" s="73">
        <f t="shared" si="3"/>
        <v>0.268292682926829</v>
      </c>
      <c r="F124" s="77">
        <v>41</v>
      </c>
    </row>
    <row r="125" s="55" customFormat="1" spans="1:6">
      <c r="A125" s="78" t="s">
        <v>96</v>
      </c>
      <c r="B125" s="79">
        <v>40</v>
      </c>
      <c r="C125" s="71">
        <v>36</v>
      </c>
      <c r="D125" s="72">
        <f t="shared" si="2"/>
        <v>0.9</v>
      </c>
      <c r="E125" s="73">
        <f t="shared" si="3"/>
        <v>18</v>
      </c>
      <c r="F125" s="77">
        <v>2</v>
      </c>
    </row>
    <row r="126" s="55" customFormat="1" spans="1:6">
      <c r="A126" s="90" t="s">
        <v>97</v>
      </c>
      <c r="B126" s="79"/>
      <c r="C126" s="71">
        <v>8</v>
      </c>
      <c r="D126" s="72"/>
      <c r="E126" s="73"/>
      <c r="F126" s="77"/>
    </row>
    <row r="127" s="55" customFormat="1" spans="1:6">
      <c r="A127" s="90" t="s">
        <v>98</v>
      </c>
      <c r="B127" s="79"/>
      <c r="C127" s="71">
        <v>3</v>
      </c>
      <c r="D127" s="72"/>
      <c r="E127" s="73"/>
      <c r="F127" s="77"/>
    </row>
    <row r="128" s="55" customFormat="1" spans="1:6">
      <c r="A128" s="78" t="s">
        <v>99</v>
      </c>
      <c r="B128" s="79">
        <v>388</v>
      </c>
      <c r="C128" s="71">
        <v>343</v>
      </c>
      <c r="D128" s="72">
        <f t="shared" si="2"/>
        <v>0.884020618556701</v>
      </c>
      <c r="E128" s="73">
        <f t="shared" si="3"/>
        <v>1.00292397660819</v>
      </c>
      <c r="F128" s="77">
        <v>342</v>
      </c>
    </row>
    <row r="129" s="55" customFormat="1" ht="14.25" spans="1:6">
      <c r="A129" s="80" t="s">
        <v>100</v>
      </c>
      <c r="B129" s="81">
        <f>SUM(B131:B131)</f>
        <v>80</v>
      </c>
      <c r="C129" s="71">
        <v>179</v>
      </c>
      <c r="D129" s="72">
        <f t="shared" si="2"/>
        <v>2.2375</v>
      </c>
      <c r="E129" s="73">
        <f t="shared" si="3"/>
        <v>3.89130434782609</v>
      </c>
      <c r="F129" s="77">
        <v>46</v>
      </c>
    </row>
    <row r="130" s="55" customFormat="1" spans="1:6">
      <c r="A130" s="90" t="s">
        <v>101</v>
      </c>
      <c r="B130" s="76"/>
      <c r="C130" s="71">
        <v>99</v>
      </c>
      <c r="D130" s="72"/>
      <c r="E130" s="73">
        <f t="shared" si="3"/>
        <v>9.9</v>
      </c>
      <c r="F130" s="77">
        <v>10</v>
      </c>
    </row>
    <row r="131" s="55" customFormat="1" spans="1:6">
      <c r="A131" s="78" t="s">
        <v>102</v>
      </c>
      <c r="B131" s="79">
        <v>80</v>
      </c>
      <c r="C131" s="71">
        <v>80</v>
      </c>
      <c r="D131" s="72">
        <f t="shared" si="2"/>
        <v>1</v>
      </c>
      <c r="E131" s="73">
        <f t="shared" si="3"/>
        <v>2.75862068965517</v>
      </c>
      <c r="F131" s="77">
        <v>29</v>
      </c>
    </row>
    <row r="132" s="55" customFormat="1" spans="1:6">
      <c r="A132" s="75" t="s">
        <v>103</v>
      </c>
      <c r="B132" s="76">
        <f>SUM(B133:B133)</f>
        <v>218</v>
      </c>
      <c r="C132" s="71">
        <v>68</v>
      </c>
      <c r="D132" s="72">
        <f t="shared" ref="D132:D195" si="4">C132/B132</f>
        <v>0.311926605504587</v>
      </c>
      <c r="E132" s="73">
        <f t="shared" ref="E132:E195" si="5">C132/F132</f>
        <v>0.213836477987421</v>
      </c>
      <c r="F132" s="77">
        <v>318</v>
      </c>
    </row>
    <row r="133" s="55" customFormat="1" spans="1:6">
      <c r="A133" s="78" t="s">
        <v>8</v>
      </c>
      <c r="B133" s="84">
        <v>218</v>
      </c>
      <c r="C133" s="71">
        <v>68</v>
      </c>
      <c r="D133" s="72">
        <f t="shared" si="4"/>
        <v>0.311926605504587</v>
      </c>
      <c r="E133" s="73">
        <f t="shared" si="5"/>
        <v>0.213836477987421</v>
      </c>
      <c r="F133" s="77">
        <v>318</v>
      </c>
    </row>
    <row r="134" s="55" customFormat="1" spans="1:6">
      <c r="A134" s="75" t="s">
        <v>104</v>
      </c>
      <c r="B134" s="76">
        <f>SUM(B135:B135)</f>
        <v>129</v>
      </c>
      <c r="C134" s="71">
        <v>145</v>
      </c>
      <c r="D134" s="72">
        <f t="shared" si="4"/>
        <v>1.12403100775194</v>
      </c>
      <c r="E134" s="73">
        <f t="shared" si="5"/>
        <v>0.0705596107055961</v>
      </c>
      <c r="F134" s="77">
        <v>2055</v>
      </c>
    </row>
    <row r="135" s="55" customFormat="1" spans="1:6">
      <c r="A135" s="78" t="s">
        <v>8</v>
      </c>
      <c r="B135" s="79">
        <v>129</v>
      </c>
      <c r="C135" s="71">
        <v>145</v>
      </c>
      <c r="D135" s="72">
        <f t="shared" si="4"/>
        <v>1.12403100775194</v>
      </c>
      <c r="E135" s="73">
        <f t="shared" si="5"/>
        <v>0.114083398898505</v>
      </c>
      <c r="F135" s="77">
        <v>1271</v>
      </c>
    </row>
    <row r="136" s="55" customFormat="1" spans="1:6">
      <c r="A136" s="92" t="s">
        <v>105</v>
      </c>
      <c r="B136" s="79"/>
      <c r="C136" s="71">
        <v>100</v>
      </c>
      <c r="D136" s="72"/>
      <c r="E136" s="73">
        <f t="shared" si="5"/>
        <v>0.178571428571429</v>
      </c>
      <c r="F136" s="77">
        <v>560</v>
      </c>
    </row>
    <row r="137" s="55" customFormat="1" spans="1:6">
      <c r="A137" s="93" t="s">
        <v>106</v>
      </c>
      <c r="B137" s="79"/>
      <c r="C137" s="71">
        <v>5</v>
      </c>
      <c r="D137" s="72"/>
      <c r="E137" s="73">
        <f t="shared" si="5"/>
        <v>0.0657894736842105</v>
      </c>
      <c r="F137" s="77">
        <v>76</v>
      </c>
    </row>
    <row r="138" s="55" customFormat="1" spans="1:6">
      <c r="A138" s="93" t="s">
        <v>107</v>
      </c>
      <c r="B138" s="79"/>
      <c r="C138" s="71">
        <v>95</v>
      </c>
      <c r="D138" s="72"/>
      <c r="E138" s="73">
        <f t="shared" si="5"/>
        <v>0.641891891891892</v>
      </c>
      <c r="F138" s="77">
        <v>148</v>
      </c>
    </row>
    <row r="139" s="55" customFormat="1" spans="1:6">
      <c r="A139" s="75" t="s">
        <v>108</v>
      </c>
      <c r="B139" s="76">
        <f>SUM(B141)</f>
        <v>150</v>
      </c>
      <c r="C139" s="71">
        <v>552</v>
      </c>
      <c r="D139" s="72">
        <f t="shared" si="4"/>
        <v>3.68</v>
      </c>
      <c r="E139" s="73">
        <f t="shared" si="5"/>
        <v>1.28372093023256</v>
      </c>
      <c r="F139" s="77">
        <v>430</v>
      </c>
    </row>
    <row r="140" s="55" customFormat="1" spans="1:6">
      <c r="A140" s="90" t="s">
        <v>109</v>
      </c>
      <c r="B140" s="76"/>
      <c r="C140" s="71">
        <v>115</v>
      </c>
      <c r="D140" s="72"/>
      <c r="E140" s="73">
        <f t="shared" si="5"/>
        <v>1.27777777777778</v>
      </c>
      <c r="F140" s="77">
        <v>90</v>
      </c>
    </row>
    <row r="141" s="55" customFormat="1" spans="1:6">
      <c r="A141" s="78" t="s">
        <v>110</v>
      </c>
      <c r="B141" s="79">
        <v>150</v>
      </c>
      <c r="C141" s="71">
        <v>437</v>
      </c>
      <c r="D141" s="72">
        <f t="shared" si="4"/>
        <v>2.91333333333333</v>
      </c>
      <c r="E141" s="73">
        <f t="shared" si="5"/>
        <v>1.28529411764706</v>
      </c>
      <c r="F141" s="77">
        <v>340</v>
      </c>
    </row>
    <row r="142" s="55" customFormat="1" spans="1:6">
      <c r="A142" s="75" t="s">
        <v>111</v>
      </c>
      <c r="B142" s="76">
        <f>B143+B145+B148+B154+B158+B167+B172+B174+B176+B180+B162+B183</f>
        <v>35091</v>
      </c>
      <c r="C142" s="71">
        <v>56917</v>
      </c>
      <c r="D142" s="72">
        <f t="shared" si="4"/>
        <v>1.62198284460403</v>
      </c>
      <c r="E142" s="73">
        <f t="shared" si="5"/>
        <v>1.07358156028369</v>
      </c>
      <c r="F142" s="77">
        <v>53016</v>
      </c>
    </row>
    <row r="143" s="55" customFormat="1" spans="1:6">
      <c r="A143" s="75" t="s">
        <v>112</v>
      </c>
      <c r="B143" s="76">
        <f>SUM(B144:B144)</f>
        <v>1198</v>
      </c>
      <c r="C143" s="71">
        <v>1259</v>
      </c>
      <c r="D143" s="72">
        <f t="shared" si="4"/>
        <v>1.05091819699499</v>
      </c>
      <c r="E143" s="73">
        <f t="shared" si="5"/>
        <v>1.23552502453386</v>
      </c>
      <c r="F143" s="77">
        <v>1019</v>
      </c>
    </row>
    <row r="144" s="55" customFormat="1" spans="1:6">
      <c r="A144" s="78" t="s">
        <v>8</v>
      </c>
      <c r="B144" s="79">
        <v>1198</v>
      </c>
      <c r="C144" s="71">
        <v>1259</v>
      </c>
      <c r="D144" s="72">
        <f t="shared" si="4"/>
        <v>1.05091819699499</v>
      </c>
      <c r="E144" s="73">
        <f t="shared" si="5"/>
        <v>1.27043390514632</v>
      </c>
      <c r="F144" s="77">
        <v>991</v>
      </c>
    </row>
    <row r="145" s="55" customFormat="1" spans="1:6">
      <c r="A145" s="75" t="s">
        <v>113</v>
      </c>
      <c r="B145" s="76">
        <f>SUM(B146:B146)</f>
        <v>1251</v>
      </c>
      <c r="C145" s="71">
        <v>1054</v>
      </c>
      <c r="D145" s="72">
        <f t="shared" si="4"/>
        <v>0.842525979216627</v>
      </c>
      <c r="E145" s="73">
        <f t="shared" si="5"/>
        <v>0.571583514099783</v>
      </c>
      <c r="F145" s="77">
        <v>1844</v>
      </c>
    </row>
    <row r="146" s="55" customFormat="1" spans="1:6">
      <c r="A146" s="78" t="s">
        <v>8</v>
      </c>
      <c r="B146" s="79">
        <v>1251</v>
      </c>
      <c r="C146" s="71">
        <v>1032</v>
      </c>
      <c r="D146" s="72">
        <f t="shared" si="4"/>
        <v>0.824940047961631</v>
      </c>
      <c r="E146" s="73">
        <f t="shared" si="5"/>
        <v>0.707818930041152</v>
      </c>
      <c r="F146" s="77">
        <v>1458</v>
      </c>
    </row>
    <row r="147" s="55" customFormat="1" spans="1:6">
      <c r="A147" s="90" t="s">
        <v>114</v>
      </c>
      <c r="B147" s="79"/>
      <c r="C147" s="71">
        <v>22</v>
      </c>
      <c r="D147" s="72"/>
      <c r="E147" s="73">
        <f t="shared" si="5"/>
        <v>2.2</v>
      </c>
      <c r="F147" s="77">
        <v>10</v>
      </c>
    </row>
    <row r="148" s="55" customFormat="1" spans="1:6">
      <c r="A148" s="75" t="s">
        <v>115</v>
      </c>
      <c r="B148" s="76">
        <f>SUM(B149:B153)</f>
        <v>4186</v>
      </c>
      <c r="C148" s="71">
        <v>14145</v>
      </c>
      <c r="D148" s="72">
        <f t="shared" si="4"/>
        <v>3.37912087912088</v>
      </c>
      <c r="E148" s="73">
        <f t="shared" si="5"/>
        <v>1.07517482517483</v>
      </c>
      <c r="F148" s="77">
        <v>13156</v>
      </c>
    </row>
    <row r="149" s="55" customFormat="1" spans="1:6">
      <c r="A149" s="78" t="s">
        <v>116</v>
      </c>
      <c r="B149" s="79">
        <v>3705</v>
      </c>
      <c r="C149" s="71">
        <v>2936</v>
      </c>
      <c r="D149" s="72">
        <f t="shared" si="4"/>
        <v>0.792442645074224</v>
      </c>
      <c r="E149" s="73">
        <f t="shared" si="5"/>
        <v>0.328485119713582</v>
      </c>
      <c r="F149" s="77">
        <v>8938</v>
      </c>
    </row>
    <row r="150" s="55" customFormat="1" spans="1:6">
      <c r="A150" s="90" t="s">
        <v>117</v>
      </c>
      <c r="B150" s="79"/>
      <c r="C150" s="71">
        <v>630</v>
      </c>
      <c r="D150" s="72"/>
      <c r="E150" s="73">
        <f t="shared" si="5"/>
        <v>0.186005314437555</v>
      </c>
      <c r="F150" s="77">
        <v>3387</v>
      </c>
    </row>
    <row r="151" s="55" customFormat="1" spans="1:6">
      <c r="A151" s="90" t="s">
        <v>118</v>
      </c>
      <c r="B151" s="79"/>
      <c r="C151" s="71">
        <v>159</v>
      </c>
      <c r="D151" s="72"/>
      <c r="E151" s="73"/>
      <c r="F151" s="77"/>
    </row>
    <row r="152" s="55" customFormat="1" spans="1:6">
      <c r="A152" s="90" t="s">
        <v>119</v>
      </c>
      <c r="B152" s="79"/>
      <c r="C152" s="71">
        <v>9811</v>
      </c>
      <c r="D152" s="72"/>
      <c r="E152" s="73"/>
      <c r="F152" s="77"/>
    </row>
    <row r="153" s="55" customFormat="1" spans="1:6">
      <c r="A153" s="84" t="s">
        <v>120</v>
      </c>
      <c r="B153" s="79">
        <v>481</v>
      </c>
      <c r="C153" s="71">
        <v>609</v>
      </c>
      <c r="D153" s="72">
        <f t="shared" si="4"/>
        <v>1.26611226611227</v>
      </c>
      <c r="E153" s="73">
        <f t="shared" si="5"/>
        <v>0.732851985559567</v>
      </c>
      <c r="F153" s="77">
        <v>831</v>
      </c>
    </row>
    <row r="154" s="55" customFormat="1" spans="1:6">
      <c r="A154" s="75" t="s">
        <v>121</v>
      </c>
      <c r="B154" s="76">
        <f>SUM(B157)</f>
        <v>1093</v>
      </c>
      <c r="C154" s="71">
        <v>2731</v>
      </c>
      <c r="D154" s="72">
        <f t="shared" si="4"/>
        <v>2.49862763037511</v>
      </c>
      <c r="E154" s="73">
        <f t="shared" si="5"/>
        <v>1.62559523809524</v>
      </c>
      <c r="F154" s="77">
        <v>1680</v>
      </c>
    </row>
    <row r="155" s="55" customFormat="1" spans="1:6">
      <c r="A155" s="90" t="s">
        <v>122</v>
      </c>
      <c r="B155" s="76"/>
      <c r="C155" s="71">
        <v>391</v>
      </c>
      <c r="D155" s="72"/>
      <c r="E155" s="73">
        <f t="shared" si="5"/>
        <v>1.16023738872404</v>
      </c>
      <c r="F155" s="77">
        <v>337</v>
      </c>
    </row>
    <row r="156" s="55" customFormat="1" spans="1:6">
      <c r="A156" s="90" t="s">
        <v>123</v>
      </c>
      <c r="B156" s="76"/>
      <c r="C156" s="71">
        <v>18</v>
      </c>
      <c r="D156" s="72"/>
      <c r="E156" s="73"/>
      <c r="F156" s="77"/>
    </row>
    <row r="157" s="55" customFormat="1" spans="1:6">
      <c r="A157" s="78" t="s">
        <v>124</v>
      </c>
      <c r="B157" s="79">
        <v>1093</v>
      </c>
      <c r="C157" s="71">
        <v>2322</v>
      </c>
      <c r="D157" s="72">
        <f t="shared" si="4"/>
        <v>2.12442817932296</v>
      </c>
      <c r="E157" s="73">
        <f t="shared" si="5"/>
        <v>1.72896500372301</v>
      </c>
      <c r="F157" s="77">
        <v>1343</v>
      </c>
    </row>
    <row r="158" s="55" customFormat="1" spans="1:6">
      <c r="A158" s="75" t="s">
        <v>125</v>
      </c>
      <c r="B158" s="76">
        <f>SUM(B160:B161)</f>
        <v>348</v>
      </c>
      <c r="C158" s="71">
        <v>453</v>
      </c>
      <c r="D158" s="72">
        <f t="shared" si="4"/>
        <v>1.30172413793103</v>
      </c>
      <c r="E158" s="73">
        <f t="shared" si="5"/>
        <v>1.79051383399209</v>
      </c>
      <c r="F158" s="77">
        <v>253</v>
      </c>
    </row>
    <row r="159" s="55" customFormat="1" spans="1:6">
      <c r="A159" s="90" t="s">
        <v>126</v>
      </c>
      <c r="B159" s="86"/>
      <c r="C159" s="71">
        <v>86</v>
      </c>
      <c r="D159" s="72"/>
      <c r="E159" s="73"/>
      <c r="F159" s="77"/>
    </row>
    <row r="160" s="55" customFormat="1" spans="1:6">
      <c r="A160" s="78" t="s">
        <v>127</v>
      </c>
      <c r="B160" s="84">
        <v>5</v>
      </c>
      <c r="C160" s="71">
        <v>5</v>
      </c>
      <c r="D160" s="72">
        <f t="shared" si="4"/>
        <v>1</v>
      </c>
      <c r="E160" s="73">
        <f t="shared" si="5"/>
        <v>1</v>
      </c>
      <c r="F160" s="77">
        <v>5</v>
      </c>
    </row>
    <row r="161" s="55" customFormat="1" spans="1:6">
      <c r="A161" s="78" t="s">
        <v>128</v>
      </c>
      <c r="B161" s="79">
        <v>343</v>
      </c>
      <c r="C161" s="71">
        <v>362</v>
      </c>
      <c r="D161" s="72">
        <f t="shared" si="4"/>
        <v>1.05539358600583</v>
      </c>
      <c r="E161" s="73">
        <f t="shared" si="5"/>
        <v>1.45967741935484</v>
      </c>
      <c r="F161" s="77">
        <v>248</v>
      </c>
    </row>
    <row r="162" s="55" customFormat="1" spans="1:6">
      <c r="A162" s="75" t="s">
        <v>129</v>
      </c>
      <c r="B162" s="76">
        <f>SUM(B163:B164)</f>
        <v>35</v>
      </c>
      <c r="C162" s="71">
        <v>110</v>
      </c>
      <c r="D162" s="72">
        <f t="shared" si="4"/>
        <v>3.14285714285714</v>
      </c>
      <c r="E162" s="73">
        <f t="shared" si="5"/>
        <v>1.61764705882353</v>
      </c>
      <c r="F162" s="77">
        <v>68</v>
      </c>
    </row>
    <row r="163" s="55" customFormat="1" spans="1:6">
      <c r="A163" s="78" t="s">
        <v>130</v>
      </c>
      <c r="B163" s="79">
        <v>27</v>
      </c>
      <c r="C163" s="71">
        <v>105</v>
      </c>
      <c r="D163" s="72">
        <f t="shared" si="4"/>
        <v>3.88888888888889</v>
      </c>
      <c r="E163" s="73">
        <f t="shared" si="5"/>
        <v>1.56716417910448</v>
      </c>
      <c r="F163" s="77">
        <v>67</v>
      </c>
    </row>
    <row r="164" s="55" customFormat="1" spans="1:6">
      <c r="A164" s="78" t="s">
        <v>131</v>
      </c>
      <c r="B164" s="84">
        <v>8</v>
      </c>
      <c r="C164" s="71">
        <v>5</v>
      </c>
      <c r="D164" s="72">
        <f t="shared" si="4"/>
        <v>0.625</v>
      </c>
      <c r="E164" s="73">
        <f t="shared" si="5"/>
        <v>5</v>
      </c>
      <c r="F164" s="77">
        <v>1</v>
      </c>
    </row>
    <row r="165" s="55" customFormat="1" spans="1:6">
      <c r="A165" s="5" t="s">
        <v>132</v>
      </c>
      <c r="B165" s="84"/>
      <c r="C165" s="71">
        <v>123</v>
      </c>
      <c r="D165" s="72"/>
      <c r="E165" s="73">
        <f t="shared" si="5"/>
        <v>0.273333333333333</v>
      </c>
      <c r="F165" s="77">
        <v>450</v>
      </c>
    </row>
    <row r="166" s="55" customFormat="1" spans="1:6">
      <c r="A166" s="90" t="s">
        <v>133</v>
      </c>
      <c r="B166" s="84"/>
      <c r="C166" s="71">
        <v>123</v>
      </c>
      <c r="D166" s="72"/>
      <c r="E166" s="73">
        <f t="shared" si="5"/>
        <v>0.273333333333333</v>
      </c>
      <c r="F166" s="77">
        <v>450</v>
      </c>
    </row>
    <row r="167" s="55" customFormat="1" spans="1:6">
      <c r="A167" s="75" t="s">
        <v>134</v>
      </c>
      <c r="B167" s="76">
        <f>SUM(B168:B171)</f>
        <v>460</v>
      </c>
      <c r="C167" s="71">
        <v>471</v>
      </c>
      <c r="D167" s="72">
        <f t="shared" si="4"/>
        <v>1.02391304347826</v>
      </c>
      <c r="E167" s="73">
        <f t="shared" si="5"/>
        <v>0.696745562130177</v>
      </c>
      <c r="F167" s="77">
        <v>676</v>
      </c>
    </row>
    <row r="168" s="55" customFormat="1" ht="14.25" spans="1:6">
      <c r="A168" s="87" t="s">
        <v>8</v>
      </c>
      <c r="B168" s="88">
        <v>446</v>
      </c>
      <c r="C168" s="71">
        <v>356</v>
      </c>
      <c r="D168" s="72">
        <f t="shared" si="4"/>
        <v>0.798206278026906</v>
      </c>
      <c r="E168" s="73">
        <f t="shared" si="5"/>
        <v>0.807256235827664</v>
      </c>
      <c r="F168" s="77">
        <v>441</v>
      </c>
    </row>
    <row r="169" s="55" customFormat="1" ht="14.25" spans="1:6">
      <c r="A169" s="90" t="s">
        <v>135</v>
      </c>
      <c r="B169" s="79"/>
      <c r="C169" s="71">
        <v>55</v>
      </c>
      <c r="D169" s="72"/>
      <c r="E169" s="73">
        <f t="shared" si="5"/>
        <v>2.89473684210526</v>
      </c>
      <c r="F169" s="77">
        <v>19</v>
      </c>
    </row>
    <row r="170" s="55" customFormat="1" spans="1:6">
      <c r="A170" s="94" t="s">
        <v>136</v>
      </c>
      <c r="B170" s="79">
        <v>10</v>
      </c>
      <c r="C170" s="71">
        <v>14</v>
      </c>
      <c r="D170" s="72">
        <f t="shared" si="4"/>
        <v>1.4</v>
      </c>
      <c r="E170" s="73">
        <f t="shared" si="5"/>
        <v>0.304347826086957</v>
      </c>
      <c r="F170" s="77">
        <v>46</v>
      </c>
    </row>
    <row r="171" s="55" customFormat="1" spans="1:6">
      <c r="A171" s="78" t="s">
        <v>137</v>
      </c>
      <c r="B171" s="79">
        <v>4</v>
      </c>
      <c r="C171" s="71">
        <v>46</v>
      </c>
      <c r="D171" s="72">
        <f t="shared" si="4"/>
        <v>11.5</v>
      </c>
      <c r="E171" s="73">
        <f t="shared" si="5"/>
        <v>0.270588235294118</v>
      </c>
      <c r="F171" s="77">
        <v>170</v>
      </c>
    </row>
    <row r="172" s="55" customFormat="1" spans="1:6">
      <c r="A172" s="75" t="s">
        <v>138</v>
      </c>
      <c r="B172" s="76">
        <f>SUM(B173)</f>
        <v>76</v>
      </c>
      <c r="C172" s="71">
        <v>31</v>
      </c>
      <c r="D172" s="72">
        <f t="shared" si="4"/>
        <v>0.407894736842105</v>
      </c>
      <c r="E172" s="73">
        <f t="shared" si="5"/>
        <v>0.369047619047619</v>
      </c>
      <c r="F172" s="77">
        <v>84</v>
      </c>
    </row>
    <row r="173" s="55" customFormat="1" spans="1:6">
      <c r="A173" s="78" t="s">
        <v>8</v>
      </c>
      <c r="B173" s="84">
        <v>76</v>
      </c>
      <c r="C173" s="71">
        <v>31</v>
      </c>
      <c r="D173" s="72">
        <f t="shared" si="4"/>
        <v>0.407894736842105</v>
      </c>
      <c r="E173" s="73">
        <f t="shared" si="5"/>
        <v>0.369047619047619</v>
      </c>
      <c r="F173" s="77">
        <v>84</v>
      </c>
    </row>
    <row r="174" s="55" customFormat="1" spans="1:6">
      <c r="A174" s="75" t="s">
        <v>139</v>
      </c>
      <c r="B174" s="76">
        <f>SUM(B175)</f>
        <v>19498</v>
      </c>
      <c r="C174" s="71">
        <v>28761</v>
      </c>
      <c r="D174" s="72">
        <f t="shared" si="4"/>
        <v>1.4750743666017</v>
      </c>
      <c r="E174" s="73">
        <f t="shared" si="5"/>
        <v>1.18192652256103</v>
      </c>
      <c r="F174" s="77">
        <v>24334</v>
      </c>
    </row>
    <row r="175" s="55" customFormat="1" spans="1:6">
      <c r="A175" s="78" t="s">
        <v>140</v>
      </c>
      <c r="B175" s="79">
        <v>19498</v>
      </c>
      <c r="C175" s="71">
        <v>28761</v>
      </c>
      <c r="D175" s="72">
        <f t="shared" si="4"/>
        <v>1.4750743666017</v>
      </c>
      <c r="E175" s="73">
        <f t="shared" si="5"/>
        <v>1.18192652256103</v>
      </c>
      <c r="F175" s="77">
        <v>24334</v>
      </c>
    </row>
    <row r="176" s="55" customFormat="1" spans="1:6">
      <c r="A176" s="75" t="s">
        <v>141</v>
      </c>
      <c r="B176" s="76">
        <f>SUM(B177:B179)</f>
        <v>6709</v>
      </c>
      <c r="C176" s="71">
        <v>7288</v>
      </c>
      <c r="D176" s="72">
        <f t="shared" si="4"/>
        <v>1.08630198241169</v>
      </c>
      <c r="E176" s="73">
        <f t="shared" si="5"/>
        <v>1.08210838901262</v>
      </c>
      <c r="F176" s="77">
        <v>6735</v>
      </c>
    </row>
    <row r="177" s="55" customFormat="1" spans="1:6">
      <c r="A177" s="78" t="s">
        <v>142</v>
      </c>
      <c r="B177" s="79">
        <v>100</v>
      </c>
      <c r="C177" s="71">
        <v>100</v>
      </c>
      <c r="D177" s="72">
        <f t="shared" si="4"/>
        <v>1</v>
      </c>
      <c r="E177" s="73"/>
      <c r="F177" s="77"/>
    </row>
    <row r="178" s="55" customFormat="1" spans="1:6">
      <c r="A178" s="78" t="s">
        <v>143</v>
      </c>
      <c r="B178" s="79">
        <v>6596</v>
      </c>
      <c r="C178" s="71">
        <v>7174</v>
      </c>
      <c r="D178" s="72">
        <f t="shared" si="4"/>
        <v>1.08762886597938</v>
      </c>
      <c r="E178" s="73"/>
      <c r="F178" s="77"/>
    </row>
    <row r="179" s="55" customFormat="1" spans="1:6">
      <c r="A179" s="78" t="s">
        <v>144</v>
      </c>
      <c r="B179" s="79">
        <v>13</v>
      </c>
      <c r="C179" s="71">
        <v>14</v>
      </c>
      <c r="D179" s="72">
        <f t="shared" si="4"/>
        <v>1.07692307692308</v>
      </c>
      <c r="E179" s="73"/>
      <c r="F179" s="77"/>
    </row>
    <row r="180" s="55" customFormat="1" spans="1:6">
      <c r="A180" s="75" t="s">
        <v>145</v>
      </c>
      <c r="B180" s="76">
        <f>SUM(B181:B182)</f>
        <v>195</v>
      </c>
      <c r="C180" s="71">
        <v>195</v>
      </c>
      <c r="D180" s="72">
        <f t="shared" si="4"/>
        <v>1</v>
      </c>
      <c r="E180" s="73">
        <f t="shared" si="5"/>
        <v>0.345132743362832</v>
      </c>
      <c r="F180" s="77">
        <v>565</v>
      </c>
    </row>
    <row r="181" s="55" customFormat="1" spans="1:6">
      <c r="A181" s="78" t="s">
        <v>146</v>
      </c>
      <c r="B181" s="79">
        <v>46</v>
      </c>
      <c r="C181" s="71">
        <v>46</v>
      </c>
      <c r="D181" s="72">
        <f t="shared" si="4"/>
        <v>1</v>
      </c>
      <c r="E181" s="73">
        <f t="shared" si="5"/>
        <v>1</v>
      </c>
      <c r="F181" s="77">
        <v>46</v>
      </c>
    </row>
    <row r="182" s="55" customFormat="1" spans="1:6">
      <c r="A182" s="78" t="s">
        <v>147</v>
      </c>
      <c r="B182" s="79">
        <v>149</v>
      </c>
      <c r="C182" s="71">
        <v>149</v>
      </c>
      <c r="D182" s="72">
        <f t="shared" si="4"/>
        <v>1</v>
      </c>
      <c r="E182" s="73">
        <f t="shared" si="5"/>
        <v>1</v>
      </c>
      <c r="F182" s="77">
        <v>149</v>
      </c>
    </row>
    <row r="183" s="55" customFormat="1" spans="1:6">
      <c r="A183" s="75" t="s">
        <v>148</v>
      </c>
      <c r="B183" s="76">
        <f>SUM(B184)</f>
        <v>42</v>
      </c>
      <c r="C183" s="71">
        <v>296</v>
      </c>
      <c r="D183" s="72">
        <f t="shared" si="4"/>
        <v>7.04761904761905</v>
      </c>
      <c r="E183" s="73"/>
      <c r="F183" s="77"/>
    </row>
    <row r="184" s="55" customFormat="1" spans="1:6">
      <c r="A184" s="78" t="s">
        <v>8</v>
      </c>
      <c r="B184" s="79">
        <v>42</v>
      </c>
      <c r="C184" s="71">
        <v>296</v>
      </c>
      <c r="D184" s="72">
        <f t="shared" si="4"/>
        <v>7.04761904761905</v>
      </c>
      <c r="E184" s="73"/>
      <c r="F184" s="77"/>
    </row>
    <row r="185" s="55" customFormat="1" spans="1:6">
      <c r="A185" s="75" t="s">
        <v>149</v>
      </c>
      <c r="B185" s="76">
        <f>B186+B195+B202+B205+B208+B210+B192</f>
        <v>29602</v>
      </c>
      <c r="C185" s="71">
        <v>29522</v>
      </c>
      <c r="D185" s="72">
        <f t="shared" si="4"/>
        <v>0.997297479900007</v>
      </c>
      <c r="E185" s="73">
        <f t="shared" si="5"/>
        <v>0.943647115230941</v>
      </c>
      <c r="F185" s="77">
        <v>31285</v>
      </c>
    </row>
    <row r="186" s="55" customFormat="1" spans="1:6">
      <c r="A186" s="75" t="s">
        <v>150</v>
      </c>
      <c r="B186" s="76">
        <f>SUM(B187:B188)</f>
        <v>8491</v>
      </c>
      <c r="C186" s="71">
        <v>6916</v>
      </c>
      <c r="D186" s="72">
        <f t="shared" si="4"/>
        <v>0.814509480626546</v>
      </c>
      <c r="E186" s="73">
        <f t="shared" si="5"/>
        <v>0.818558409279205</v>
      </c>
      <c r="F186" s="77">
        <v>8449</v>
      </c>
    </row>
    <row r="187" s="55" customFormat="1" spans="1:6">
      <c r="A187" s="78" t="s">
        <v>8</v>
      </c>
      <c r="B187" s="79">
        <v>8318</v>
      </c>
      <c r="C187" s="71">
        <v>6616</v>
      </c>
      <c r="D187" s="72">
        <f t="shared" si="4"/>
        <v>0.795383505650397</v>
      </c>
      <c r="E187" s="73">
        <f t="shared" si="5"/>
        <v>0.80009674688596</v>
      </c>
      <c r="F187" s="77">
        <v>8269</v>
      </c>
    </row>
    <row r="188" s="55" customFormat="1" spans="1:6">
      <c r="A188" s="78" t="s">
        <v>151</v>
      </c>
      <c r="B188" s="79">
        <v>173</v>
      </c>
      <c r="C188" s="71">
        <v>300</v>
      </c>
      <c r="D188" s="72">
        <f t="shared" si="4"/>
        <v>1.73410404624277</v>
      </c>
      <c r="E188" s="73">
        <f t="shared" si="5"/>
        <v>1.66666666666667</v>
      </c>
      <c r="F188" s="77">
        <v>180</v>
      </c>
    </row>
    <row r="189" s="55" customFormat="1" spans="1:6">
      <c r="A189" s="5" t="s">
        <v>152</v>
      </c>
      <c r="B189" s="79"/>
      <c r="C189" s="71">
        <v>615</v>
      </c>
      <c r="D189" s="72"/>
      <c r="E189" s="73">
        <f t="shared" si="5"/>
        <v>0.749086479902558</v>
      </c>
      <c r="F189" s="77">
        <v>821</v>
      </c>
    </row>
    <row r="190" s="55" customFormat="1" spans="1:6">
      <c r="A190" s="90" t="s">
        <v>153</v>
      </c>
      <c r="B190" s="79"/>
      <c r="C190" s="71">
        <v>44</v>
      </c>
      <c r="D190" s="72"/>
      <c r="E190" s="73">
        <f t="shared" si="5"/>
        <v>2.2</v>
      </c>
      <c r="F190" s="77">
        <v>20</v>
      </c>
    </row>
    <row r="191" s="55" customFormat="1" spans="1:6">
      <c r="A191" s="90" t="s">
        <v>154</v>
      </c>
      <c r="B191" s="79"/>
      <c r="C191" s="71">
        <v>571</v>
      </c>
      <c r="D191" s="72"/>
      <c r="E191" s="73">
        <f t="shared" si="5"/>
        <v>0.712858926342072</v>
      </c>
      <c r="F191" s="77">
        <v>801</v>
      </c>
    </row>
    <row r="192" s="55" customFormat="1" spans="1:6">
      <c r="A192" s="75" t="s">
        <v>155</v>
      </c>
      <c r="B192" s="76">
        <f>SUM(B194)</f>
        <v>502</v>
      </c>
      <c r="C192" s="71">
        <v>680</v>
      </c>
      <c r="D192" s="72">
        <f t="shared" si="4"/>
        <v>1.35458167330677</v>
      </c>
      <c r="E192" s="73">
        <f t="shared" si="5"/>
        <v>0.93278463648834</v>
      </c>
      <c r="F192" s="77">
        <v>729</v>
      </c>
    </row>
    <row r="193" s="55" customFormat="1" spans="1:6">
      <c r="A193" s="90" t="s">
        <v>156</v>
      </c>
      <c r="B193" s="76"/>
      <c r="C193" s="71">
        <v>42</v>
      </c>
      <c r="D193" s="72"/>
      <c r="E193" s="73"/>
      <c r="F193" s="77"/>
    </row>
    <row r="194" s="55" customFormat="1" spans="1:6">
      <c r="A194" s="78" t="s">
        <v>157</v>
      </c>
      <c r="B194" s="79">
        <v>502</v>
      </c>
      <c r="C194" s="71">
        <v>638</v>
      </c>
      <c r="D194" s="72">
        <f t="shared" si="4"/>
        <v>1.27091633466135</v>
      </c>
      <c r="E194" s="73">
        <f t="shared" si="5"/>
        <v>0.87517146776406</v>
      </c>
      <c r="F194" s="77">
        <v>729</v>
      </c>
    </row>
    <row r="195" s="55" customFormat="1" spans="1:6">
      <c r="A195" s="75" t="s">
        <v>158</v>
      </c>
      <c r="B195" s="76">
        <f>SUM(B198)</f>
        <v>1562</v>
      </c>
      <c r="C195" s="71">
        <v>1951</v>
      </c>
      <c r="D195" s="72">
        <f t="shared" si="4"/>
        <v>1.24903969270166</v>
      </c>
      <c r="E195" s="73">
        <f t="shared" si="5"/>
        <v>0.888433515482696</v>
      </c>
      <c r="F195" s="77">
        <v>2196</v>
      </c>
    </row>
    <row r="196" s="55" customFormat="1" spans="1:6">
      <c r="A196" s="90" t="s">
        <v>159</v>
      </c>
      <c r="B196" s="76"/>
      <c r="C196" s="71">
        <v>34</v>
      </c>
      <c r="D196" s="72"/>
      <c r="E196" s="73">
        <f t="shared" ref="E196:E259" si="6">C196/F196</f>
        <v>0.225165562913907</v>
      </c>
      <c r="F196" s="77">
        <v>151</v>
      </c>
    </row>
    <row r="197" s="55" customFormat="1" spans="1:6">
      <c r="A197" s="90" t="s">
        <v>160</v>
      </c>
      <c r="B197" s="76"/>
      <c r="C197" s="71">
        <v>5</v>
      </c>
      <c r="D197" s="72"/>
      <c r="E197" s="73">
        <f t="shared" si="6"/>
        <v>1.66666666666667</v>
      </c>
      <c r="F197" s="77">
        <v>3</v>
      </c>
    </row>
    <row r="198" s="55" customFormat="1" spans="1:6">
      <c r="A198" s="78" t="s">
        <v>161</v>
      </c>
      <c r="B198" s="79">
        <v>1562</v>
      </c>
      <c r="C198" s="71">
        <v>1733</v>
      </c>
      <c r="D198" s="72">
        <f t="shared" ref="D196:D259" si="7">C198/B198</f>
        <v>1.10947503201024</v>
      </c>
      <c r="E198" s="73">
        <f t="shared" si="6"/>
        <v>0.980203619909502</v>
      </c>
      <c r="F198" s="77">
        <v>1768</v>
      </c>
    </row>
    <row r="199" s="55" customFormat="1" spans="1:6">
      <c r="A199" s="90" t="s">
        <v>162</v>
      </c>
      <c r="B199" s="79"/>
      <c r="C199" s="71">
        <v>179</v>
      </c>
      <c r="D199" s="72"/>
      <c r="E199" s="73">
        <f t="shared" si="6"/>
        <v>0.868932038834951</v>
      </c>
      <c r="F199" s="77">
        <v>206</v>
      </c>
    </row>
    <row r="200" s="55" customFormat="1" spans="1:6">
      <c r="A200" s="5" t="s">
        <v>163</v>
      </c>
      <c r="B200" s="79"/>
      <c r="C200" s="71">
        <v>47</v>
      </c>
      <c r="D200" s="72"/>
      <c r="E200" s="73">
        <f t="shared" si="6"/>
        <v>0.758064516129032</v>
      </c>
      <c r="F200" s="77">
        <v>62</v>
      </c>
    </row>
    <row r="201" s="55" customFormat="1" spans="1:6">
      <c r="A201" s="90" t="s">
        <v>164</v>
      </c>
      <c r="B201" s="79"/>
      <c r="C201" s="71">
        <v>47</v>
      </c>
      <c r="D201" s="72"/>
      <c r="E201" s="73"/>
      <c r="F201" s="77"/>
    </row>
    <row r="202" s="55" customFormat="1" spans="1:6">
      <c r="A202" s="75" t="s">
        <v>165</v>
      </c>
      <c r="B202" s="76">
        <f>SUM(B204:B204)</f>
        <v>55</v>
      </c>
      <c r="C202" s="71">
        <v>66</v>
      </c>
      <c r="D202" s="72">
        <f t="shared" si="7"/>
        <v>1.2</v>
      </c>
      <c r="E202" s="73">
        <f t="shared" si="6"/>
        <v>1.06451612903226</v>
      </c>
      <c r="F202" s="77">
        <v>62</v>
      </c>
    </row>
    <row r="203" s="55" customFormat="1" spans="1:6">
      <c r="A203" s="90" t="s">
        <v>166</v>
      </c>
      <c r="B203" s="76"/>
      <c r="C203" s="71">
        <v>55</v>
      </c>
      <c r="D203" s="72"/>
      <c r="E203" s="73"/>
      <c r="F203" s="77"/>
    </row>
    <row r="204" s="55" customFormat="1" ht="14.25" spans="1:6">
      <c r="A204" s="87" t="s">
        <v>167</v>
      </c>
      <c r="B204" s="88">
        <v>55</v>
      </c>
      <c r="C204" s="71">
        <v>11</v>
      </c>
      <c r="D204" s="72">
        <f t="shared" si="7"/>
        <v>0.2</v>
      </c>
      <c r="E204" s="73">
        <f t="shared" si="6"/>
        <v>0.17741935483871</v>
      </c>
      <c r="F204" s="77">
        <v>62</v>
      </c>
    </row>
    <row r="205" s="55" customFormat="1" spans="1:6">
      <c r="A205" s="75" t="s">
        <v>168</v>
      </c>
      <c r="B205" s="76">
        <f>SUM(B206:B207)</f>
        <v>15632</v>
      </c>
      <c r="C205" s="71">
        <v>16912</v>
      </c>
      <c r="D205" s="72">
        <f t="shared" si="7"/>
        <v>1.08188331627431</v>
      </c>
      <c r="E205" s="73">
        <f t="shared" si="6"/>
        <v>1.08056993163376</v>
      </c>
      <c r="F205" s="77">
        <v>15651</v>
      </c>
    </row>
    <row r="206" s="55" customFormat="1" spans="1:6">
      <c r="A206" s="78" t="s">
        <v>169</v>
      </c>
      <c r="B206" s="79">
        <v>3810</v>
      </c>
      <c r="C206" s="71">
        <v>3772</v>
      </c>
      <c r="D206" s="72">
        <f t="shared" si="7"/>
        <v>0.99002624671916</v>
      </c>
      <c r="E206" s="73">
        <f t="shared" si="6"/>
        <v>1.45356454720617</v>
      </c>
      <c r="F206" s="77">
        <v>2595</v>
      </c>
    </row>
    <row r="207" s="55" customFormat="1" spans="1:6">
      <c r="A207" s="78" t="s">
        <v>170</v>
      </c>
      <c r="B207" s="79">
        <v>11822</v>
      </c>
      <c r="C207" s="71">
        <v>13140</v>
      </c>
      <c r="D207" s="72">
        <f t="shared" si="7"/>
        <v>1.11148705802741</v>
      </c>
      <c r="E207" s="73">
        <f t="shared" si="6"/>
        <v>1.00643382352941</v>
      </c>
      <c r="F207" s="77">
        <v>13056</v>
      </c>
    </row>
    <row r="208" s="55" customFormat="1" spans="1:6">
      <c r="A208" s="75" t="s">
        <v>171</v>
      </c>
      <c r="B208" s="76">
        <f>SUM(B209)</f>
        <v>3347</v>
      </c>
      <c r="C208" s="71">
        <v>1506</v>
      </c>
      <c r="D208" s="72">
        <f t="shared" si="7"/>
        <v>0.449955183746639</v>
      </c>
      <c r="E208" s="73">
        <f t="shared" si="6"/>
        <v>0.913280776228017</v>
      </c>
      <c r="F208" s="77">
        <v>1649</v>
      </c>
    </row>
    <row r="209" s="55" customFormat="1" spans="1:6">
      <c r="A209" s="78" t="s">
        <v>172</v>
      </c>
      <c r="B209" s="79">
        <v>3347</v>
      </c>
      <c r="C209" s="71">
        <v>1506</v>
      </c>
      <c r="D209" s="72">
        <f t="shared" si="7"/>
        <v>0.449955183746639</v>
      </c>
      <c r="E209" s="73">
        <f t="shared" si="6"/>
        <v>0.913280776228017</v>
      </c>
      <c r="F209" s="77">
        <v>1649</v>
      </c>
    </row>
    <row r="210" s="55" customFormat="1" spans="1:6">
      <c r="A210" s="75" t="s">
        <v>173</v>
      </c>
      <c r="B210" s="76">
        <f>SUM(B211)</f>
        <v>13</v>
      </c>
      <c r="C210" s="71">
        <v>9</v>
      </c>
      <c r="D210" s="72">
        <f t="shared" si="7"/>
        <v>0.692307692307692</v>
      </c>
      <c r="E210" s="73">
        <f t="shared" si="6"/>
        <v>0.6</v>
      </c>
      <c r="F210" s="77">
        <v>15</v>
      </c>
    </row>
    <row r="211" s="55" customFormat="1" spans="1:6">
      <c r="A211" s="78" t="s">
        <v>174</v>
      </c>
      <c r="B211" s="79">
        <v>13</v>
      </c>
      <c r="C211" s="71">
        <v>9</v>
      </c>
      <c r="D211" s="72">
        <f t="shared" si="7"/>
        <v>0.692307692307692</v>
      </c>
      <c r="E211" s="73">
        <f t="shared" si="6"/>
        <v>0.6</v>
      </c>
      <c r="F211" s="77">
        <v>15</v>
      </c>
    </row>
    <row r="212" s="55" customFormat="1" spans="1:6">
      <c r="A212" s="5" t="s">
        <v>175</v>
      </c>
      <c r="B212" s="79"/>
      <c r="C212" s="71">
        <v>340</v>
      </c>
      <c r="D212" s="72"/>
      <c r="E212" s="73"/>
      <c r="F212" s="77"/>
    </row>
    <row r="213" s="55" customFormat="1" spans="1:6">
      <c r="A213" s="90" t="s">
        <v>32</v>
      </c>
      <c r="B213" s="79"/>
      <c r="C213" s="71">
        <v>335</v>
      </c>
      <c r="D213" s="72"/>
      <c r="E213" s="73"/>
      <c r="F213" s="77"/>
    </row>
    <row r="214" s="55" customFormat="1" spans="1:6">
      <c r="A214" s="90" t="s">
        <v>176</v>
      </c>
      <c r="B214" s="79"/>
      <c r="C214" s="71">
        <v>5</v>
      </c>
      <c r="D214" s="72"/>
      <c r="E214" s="73">
        <f t="shared" si="6"/>
        <v>0.0276243093922652</v>
      </c>
      <c r="F214" s="77">
        <v>181</v>
      </c>
    </row>
    <row r="215" s="55" customFormat="1" spans="1:6">
      <c r="A215" s="5" t="s">
        <v>177</v>
      </c>
      <c r="B215" s="79"/>
      <c r="C215" s="71">
        <v>72</v>
      </c>
      <c r="D215" s="72"/>
      <c r="E215" s="73"/>
      <c r="F215" s="77"/>
    </row>
    <row r="216" s="55" customFormat="1" spans="1:6">
      <c r="A216" s="90" t="s">
        <v>178</v>
      </c>
      <c r="B216" s="79"/>
      <c r="C216" s="71">
        <v>72</v>
      </c>
      <c r="D216" s="72"/>
      <c r="E216" s="73"/>
      <c r="F216" s="77"/>
    </row>
    <row r="217" s="55" customFormat="1" spans="1:6">
      <c r="A217" s="5" t="s">
        <v>179</v>
      </c>
      <c r="B217" s="79"/>
      <c r="C217" s="71">
        <v>408</v>
      </c>
      <c r="D217" s="72"/>
      <c r="E217" s="73"/>
      <c r="F217" s="77"/>
    </row>
    <row r="218" s="55" customFormat="1" spans="1:6">
      <c r="A218" s="90" t="s">
        <v>180</v>
      </c>
      <c r="B218" s="79"/>
      <c r="C218" s="71">
        <v>408</v>
      </c>
      <c r="D218" s="72"/>
      <c r="E218" s="73"/>
      <c r="F218" s="77"/>
    </row>
    <row r="219" s="55" customFormat="1" spans="1:6">
      <c r="A219" s="75" t="s">
        <v>181</v>
      </c>
      <c r="B219" s="76">
        <f>B220+B222+B226+B230+B233+B235+B239</f>
        <v>3560</v>
      </c>
      <c r="C219" s="71">
        <v>4828</v>
      </c>
      <c r="D219" s="72">
        <f t="shared" si="7"/>
        <v>1.3561797752809</v>
      </c>
      <c r="E219" s="73">
        <f t="shared" si="6"/>
        <v>0.327655242619613</v>
      </c>
      <c r="F219" s="77">
        <v>14735</v>
      </c>
    </row>
    <row r="220" s="55" customFormat="1" spans="1:6">
      <c r="A220" s="75" t="s">
        <v>182</v>
      </c>
      <c r="B220" s="76">
        <f>SUM(B221)</f>
        <v>430</v>
      </c>
      <c r="C220" s="71">
        <v>421</v>
      </c>
      <c r="D220" s="72">
        <f t="shared" si="7"/>
        <v>0.97906976744186</v>
      </c>
      <c r="E220" s="73">
        <f t="shared" si="6"/>
        <v>0.606628242074928</v>
      </c>
      <c r="F220" s="77">
        <v>694</v>
      </c>
    </row>
    <row r="221" s="55" customFormat="1" spans="1:6">
      <c r="A221" s="78" t="s">
        <v>8</v>
      </c>
      <c r="B221" s="79">
        <v>430</v>
      </c>
      <c r="C221" s="71">
        <v>421</v>
      </c>
      <c r="D221" s="72">
        <f t="shared" si="7"/>
        <v>0.97906976744186</v>
      </c>
      <c r="E221" s="73">
        <f t="shared" si="6"/>
        <v>0.606628242074928</v>
      </c>
      <c r="F221" s="77">
        <v>694</v>
      </c>
    </row>
    <row r="222" s="55" customFormat="1" spans="1:6">
      <c r="A222" s="75" t="s">
        <v>183</v>
      </c>
      <c r="B222" s="76">
        <f>SUM(B224)</f>
        <v>400</v>
      </c>
      <c r="C222" s="71">
        <v>1774</v>
      </c>
      <c r="D222" s="72">
        <f t="shared" si="7"/>
        <v>4.435</v>
      </c>
      <c r="E222" s="73">
        <f t="shared" si="6"/>
        <v>0.348869223205506</v>
      </c>
      <c r="F222" s="77">
        <v>5085</v>
      </c>
    </row>
    <row r="223" s="55" customFormat="1" spans="1:6">
      <c r="A223" s="90" t="s">
        <v>184</v>
      </c>
      <c r="B223" s="76"/>
      <c r="C223" s="71">
        <v>35</v>
      </c>
      <c r="D223" s="72"/>
      <c r="E223" s="73">
        <f t="shared" si="6"/>
        <v>0.330188679245283</v>
      </c>
      <c r="F223" s="77">
        <v>106</v>
      </c>
    </row>
    <row r="224" s="55" customFormat="1" spans="1:6">
      <c r="A224" s="78" t="s">
        <v>185</v>
      </c>
      <c r="B224" s="79">
        <v>400</v>
      </c>
      <c r="C224" s="71">
        <v>1520</v>
      </c>
      <c r="D224" s="72">
        <f t="shared" si="7"/>
        <v>3.8</v>
      </c>
      <c r="E224" s="73">
        <f t="shared" si="6"/>
        <v>0.351120351120351</v>
      </c>
      <c r="F224" s="77">
        <v>4329</v>
      </c>
    </row>
    <row r="225" s="55" customFormat="1" spans="1:6">
      <c r="A225" s="90" t="s">
        <v>186</v>
      </c>
      <c r="B225" s="79"/>
      <c r="C225" s="71">
        <v>219</v>
      </c>
      <c r="D225" s="72"/>
      <c r="E225" s="73">
        <f t="shared" si="6"/>
        <v>0.336923076923077</v>
      </c>
      <c r="F225" s="77">
        <v>650</v>
      </c>
    </row>
    <row r="226" s="55" customFormat="1" spans="1:6">
      <c r="A226" s="75" t="s">
        <v>187</v>
      </c>
      <c r="B226" s="76">
        <f>SUM(B229)</f>
        <v>739</v>
      </c>
      <c r="C226" s="71">
        <v>1045</v>
      </c>
      <c r="D226" s="72">
        <f t="shared" si="7"/>
        <v>1.41407307171854</v>
      </c>
      <c r="E226" s="73">
        <f t="shared" si="6"/>
        <v>0.859375</v>
      </c>
      <c r="F226" s="77">
        <v>1216</v>
      </c>
    </row>
    <row r="227" s="55" customFormat="1" spans="1:6">
      <c r="A227" s="90" t="s">
        <v>188</v>
      </c>
      <c r="B227" s="86"/>
      <c r="C227" s="71">
        <v>131</v>
      </c>
      <c r="D227" s="72"/>
      <c r="E227" s="73">
        <f t="shared" si="6"/>
        <v>0.658291457286432</v>
      </c>
      <c r="F227" s="77">
        <v>199</v>
      </c>
    </row>
    <row r="228" s="55" customFormat="1" spans="1:6">
      <c r="A228" s="90" t="s">
        <v>189</v>
      </c>
      <c r="B228" s="86"/>
      <c r="C228" s="71">
        <v>478</v>
      </c>
      <c r="D228" s="72"/>
      <c r="E228" s="73">
        <f t="shared" si="6"/>
        <v>1.21012658227848</v>
      </c>
      <c r="F228" s="77">
        <v>395</v>
      </c>
    </row>
    <row r="229" s="55" customFormat="1" spans="1:6">
      <c r="A229" s="78" t="s">
        <v>190</v>
      </c>
      <c r="B229" s="84">
        <v>739</v>
      </c>
      <c r="C229" s="71">
        <v>436</v>
      </c>
      <c r="D229" s="72">
        <f t="shared" si="7"/>
        <v>0.589986468200271</v>
      </c>
      <c r="E229" s="73">
        <f t="shared" si="6"/>
        <v>0.70096463022508</v>
      </c>
      <c r="F229" s="77">
        <v>622</v>
      </c>
    </row>
    <row r="230" s="55" customFormat="1" spans="1:6">
      <c r="A230" s="75" t="s">
        <v>191</v>
      </c>
      <c r="B230" s="76">
        <f>SUM(B232)</f>
        <v>7</v>
      </c>
      <c r="C230" s="71">
        <v>54</v>
      </c>
      <c r="D230" s="72">
        <f t="shared" si="7"/>
        <v>7.71428571428571</v>
      </c>
      <c r="E230" s="73">
        <f t="shared" si="6"/>
        <v>0.298342541436464</v>
      </c>
      <c r="F230" s="77">
        <v>181</v>
      </c>
    </row>
    <row r="231" s="55" customFormat="1" spans="1:6">
      <c r="A231" s="90" t="s">
        <v>192</v>
      </c>
      <c r="B231" s="76"/>
      <c r="C231" s="71">
        <v>54</v>
      </c>
      <c r="D231" s="72"/>
      <c r="E231" s="73">
        <f t="shared" si="6"/>
        <v>0.298342541436464</v>
      </c>
      <c r="F231" s="77">
        <v>181</v>
      </c>
    </row>
    <row r="232" s="55" customFormat="1" spans="1:6">
      <c r="A232" s="78" t="s">
        <v>193</v>
      </c>
      <c r="B232" s="79">
        <v>7</v>
      </c>
      <c r="C232" s="71"/>
      <c r="D232" s="72">
        <f t="shared" si="7"/>
        <v>0</v>
      </c>
      <c r="E232" s="73"/>
      <c r="F232" s="77"/>
    </row>
    <row r="233" s="55" customFormat="1" spans="1:6">
      <c r="A233" s="75" t="s">
        <v>194</v>
      </c>
      <c r="B233" s="76">
        <f>SUM(B234)</f>
        <v>1621</v>
      </c>
      <c r="C233" s="71"/>
      <c r="D233" s="72">
        <f t="shared" si="7"/>
        <v>0</v>
      </c>
      <c r="E233" s="73">
        <f t="shared" si="6"/>
        <v>0</v>
      </c>
      <c r="F233" s="77">
        <v>5990</v>
      </c>
    </row>
    <row r="234" s="55" customFormat="1" spans="1:6">
      <c r="A234" s="78" t="s">
        <v>195</v>
      </c>
      <c r="B234" s="79">
        <v>1621</v>
      </c>
      <c r="C234" s="71"/>
      <c r="D234" s="72">
        <f t="shared" si="7"/>
        <v>0</v>
      </c>
      <c r="E234" s="73">
        <f t="shared" si="6"/>
        <v>0</v>
      </c>
      <c r="F234" s="77">
        <v>5802</v>
      </c>
    </row>
    <row r="235" s="55" customFormat="1" spans="1:6">
      <c r="A235" s="75" t="s">
        <v>196</v>
      </c>
      <c r="B235" s="76">
        <f>SUM(B236:B237)</f>
        <v>230</v>
      </c>
      <c r="C235" s="71">
        <v>481</v>
      </c>
      <c r="D235" s="72">
        <f t="shared" si="7"/>
        <v>2.09130434782609</v>
      </c>
      <c r="E235" s="73">
        <f t="shared" si="6"/>
        <v>1.1108545034642</v>
      </c>
      <c r="F235" s="77">
        <v>433</v>
      </c>
    </row>
    <row r="236" s="55" customFormat="1" spans="1:6">
      <c r="A236" s="78" t="s">
        <v>197</v>
      </c>
      <c r="B236" s="79">
        <v>50</v>
      </c>
      <c r="C236" s="71"/>
      <c r="D236" s="72">
        <f t="shared" si="7"/>
        <v>0</v>
      </c>
      <c r="E236" s="73"/>
      <c r="F236" s="77"/>
    </row>
    <row r="237" s="55" customFormat="1" spans="1:6">
      <c r="A237" s="78" t="s">
        <v>198</v>
      </c>
      <c r="B237" s="79">
        <v>180</v>
      </c>
      <c r="C237" s="71">
        <v>130</v>
      </c>
      <c r="D237" s="72">
        <f t="shared" si="7"/>
        <v>0.722222222222222</v>
      </c>
      <c r="E237" s="73">
        <f t="shared" si="6"/>
        <v>1.12068965517241</v>
      </c>
      <c r="F237" s="77">
        <v>116</v>
      </c>
    </row>
    <row r="238" s="55" customFormat="1" spans="1:6">
      <c r="A238" s="90" t="s">
        <v>199</v>
      </c>
      <c r="B238" s="79"/>
      <c r="C238" s="71">
        <v>351</v>
      </c>
      <c r="D238" s="72"/>
      <c r="E238" s="73">
        <f t="shared" si="6"/>
        <v>1.10725552050473</v>
      </c>
      <c r="F238" s="77">
        <v>317</v>
      </c>
    </row>
    <row r="239" s="55" customFormat="1" spans="1:6">
      <c r="A239" s="75" t="s">
        <v>200</v>
      </c>
      <c r="B239" s="76">
        <f>SUM(B240)</f>
        <v>133</v>
      </c>
      <c r="C239" s="71">
        <v>112</v>
      </c>
      <c r="D239" s="72">
        <f t="shared" si="7"/>
        <v>0.842105263157895</v>
      </c>
      <c r="E239" s="73">
        <f t="shared" si="6"/>
        <v>0.5</v>
      </c>
      <c r="F239" s="77">
        <v>224</v>
      </c>
    </row>
    <row r="240" s="55" customFormat="1" spans="1:6">
      <c r="A240" s="78" t="s">
        <v>8</v>
      </c>
      <c r="B240" s="79">
        <v>133</v>
      </c>
      <c r="C240" s="71">
        <v>112</v>
      </c>
      <c r="D240" s="72">
        <f t="shared" si="7"/>
        <v>0.842105263157895</v>
      </c>
      <c r="E240" s="73">
        <f t="shared" si="6"/>
        <v>0.5</v>
      </c>
      <c r="F240" s="77">
        <v>224</v>
      </c>
    </row>
    <row r="241" s="55" customFormat="1" spans="1:6">
      <c r="A241" s="5" t="s">
        <v>201</v>
      </c>
      <c r="B241" s="79"/>
      <c r="C241" s="71">
        <v>941</v>
      </c>
      <c r="D241" s="72"/>
      <c r="E241" s="73">
        <f t="shared" si="6"/>
        <v>1.12157330154946</v>
      </c>
      <c r="F241" s="77">
        <v>839</v>
      </c>
    </row>
    <row r="242" s="55" customFormat="1" spans="1:6">
      <c r="A242" s="90" t="s">
        <v>202</v>
      </c>
      <c r="B242" s="79"/>
      <c r="C242" s="71">
        <v>941</v>
      </c>
      <c r="D242" s="72"/>
      <c r="E242" s="73">
        <f t="shared" si="6"/>
        <v>1.12157330154946</v>
      </c>
      <c r="F242" s="77">
        <v>839</v>
      </c>
    </row>
    <row r="243" s="55" customFormat="1" spans="1:6">
      <c r="A243" s="75" t="s">
        <v>203</v>
      </c>
      <c r="B243" s="76">
        <f>B244+B252+B254</f>
        <v>6055</v>
      </c>
      <c r="C243" s="71">
        <v>11197</v>
      </c>
      <c r="D243" s="72">
        <f t="shared" si="7"/>
        <v>1.84921552436003</v>
      </c>
      <c r="E243" s="73">
        <f t="shared" si="6"/>
        <v>1.40736551030669</v>
      </c>
      <c r="F243" s="77">
        <f>F244+F247+F249+F254</f>
        <v>7956</v>
      </c>
    </row>
    <row r="244" s="55" customFormat="1" ht="14.25" spans="1:6">
      <c r="A244" s="80" t="s">
        <v>204</v>
      </c>
      <c r="B244" s="95">
        <f>SUM(B245)</f>
        <v>4163</v>
      </c>
      <c r="C244" s="71">
        <v>4426</v>
      </c>
      <c r="D244" s="72">
        <f t="shared" si="7"/>
        <v>1.06317559452318</v>
      </c>
      <c r="E244" s="73">
        <f t="shared" si="6"/>
        <v>0.8852</v>
      </c>
      <c r="F244" s="77">
        <v>5000</v>
      </c>
    </row>
    <row r="245" s="55" customFormat="1" spans="1:6">
      <c r="A245" s="94" t="s">
        <v>8</v>
      </c>
      <c r="B245" s="96">
        <v>4163</v>
      </c>
      <c r="C245" s="71">
        <v>4343</v>
      </c>
      <c r="D245" s="72">
        <f t="shared" si="7"/>
        <v>1.04323804948355</v>
      </c>
      <c r="E245" s="73">
        <f t="shared" si="6"/>
        <v>0.926605504587156</v>
      </c>
      <c r="F245" s="77">
        <v>4687</v>
      </c>
    </row>
    <row r="246" s="55" customFormat="1" spans="1:6">
      <c r="A246" s="90" t="s">
        <v>205</v>
      </c>
      <c r="B246" s="79"/>
      <c r="C246" s="71">
        <v>83</v>
      </c>
      <c r="D246" s="72"/>
      <c r="E246" s="73">
        <f t="shared" si="6"/>
        <v>0.415</v>
      </c>
      <c r="F246" s="77">
        <v>200</v>
      </c>
    </row>
    <row r="247" s="55" customFormat="1" spans="1:6">
      <c r="A247" s="5" t="s">
        <v>206</v>
      </c>
      <c r="B247" s="79"/>
      <c r="C247" s="71">
        <v>7</v>
      </c>
      <c r="D247" s="72"/>
      <c r="E247" s="73">
        <f t="shared" si="6"/>
        <v>0.0151843817787419</v>
      </c>
      <c r="F247" s="77">
        <v>461</v>
      </c>
    </row>
    <row r="248" s="55" customFormat="1" spans="1:6">
      <c r="A248" s="90" t="s">
        <v>207</v>
      </c>
      <c r="B248" s="79"/>
      <c r="C248" s="71">
        <v>7</v>
      </c>
      <c r="D248" s="72"/>
      <c r="E248" s="73">
        <f t="shared" si="6"/>
        <v>0.0151843817787419</v>
      </c>
      <c r="F248" s="77">
        <v>461</v>
      </c>
    </row>
    <row r="249" s="55" customFormat="1" spans="1:6">
      <c r="A249" s="5" t="s">
        <v>208</v>
      </c>
      <c r="B249" s="79"/>
      <c r="C249" s="71">
        <v>5147</v>
      </c>
      <c r="D249" s="72"/>
      <c r="E249" s="73">
        <f t="shared" si="6"/>
        <v>6.35432098765432</v>
      </c>
      <c r="F249" s="77">
        <v>810</v>
      </c>
    </row>
    <row r="250" s="55" customFormat="1" spans="1:6">
      <c r="A250" s="90" t="s">
        <v>209</v>
      </c>
      <c r="B250" s="79"/>
      <c r="C250" s="71">
        <v>5020</v>
      </c>
      <c r="D250" s="72"/>
      <c r="E250" s="73">
        <f t="shared" si="6"/>
        <v>7.37151248164464</v>
      </c>
      <c r="F250" s="77">
        <v>681</v>
      </c>
    </row>
    <row r="251" s="55" customFormat="1" spans="1:6">
      <c r="A251" s="90" t="s">
        <v>210</v>
      </c>
      <c r="B251" s="79"/>
      <c r="C251" s="71">
        <v>127</v>
      </c>
      <c r="D251" s="72"/>
      <c r="E251" s="73">
        <f t="shared" si="6"/>
        <v>0.984496124031008</v>
      </c>
      <c r="F251" s="77">
        <v>129</v>
      </c>
    </row>
    <row r="252" s="55" customFormat="1" spans="1:6">
      <c r="A252" s="75" t="s">
        <v>211</v>
      </c>
      <c r="B252" s="76">
        <f>SUM(B253)</f>
        <v>892</v>
      </c>
      <c r="C252" s="71">
        <v>883</v>
      </c>
      <c r="D252" s="72">
        <f t="shared" si="7"/>
        <v>0.989910313901345</v>
      </c>
      <c r="E252" s="73"/>
      <c r="F252" s="77"/>
    </row>
    <row r="253" s="55" customFormat="1" spans="1:6">
      <c r="A253" s="78" t="s">
        <v>212</v>
      </c>
      <c r="B253" s="79">
        <v>892</v>
      </c>
      <c r="C253" s="71">
        <v>883</v>
      </c>
      <c r="D253" s="72">
        <f t="shared" si="7"/>
        <v>0.989910313901345</v>
      </c>
      <c r="E253" s="73"/>
      <c r="F253" s="77"/>
    </row>
    <row r="254" s="55" customFormat="1" spans="1:6">
      <c r="A254" s="75" t="s">
        <v>213</v>
      </c>
      <c r="B254" s="76">
        <f>SUM(B255)</f>
        <v>1000</v>
      </c>
      <c r="C254" s="71">
        <v>734</v>
      </c>
      <c r="D254" s="72">
        <f t="shared" si="7"/>
        <v>0.734</v>
      </c>
      <c r="E254" s="73">
        <f t="shared" si="6"/>
        <v>0.435608308605341</v>
      </c>
      <c r="F254" s="77">
        <v>1685</v>
      </c>
    </row>
    <row r="255" s="55" customFormat="1" spans="1:6">
      <c r="A255" s="78" t="s">
        <v>214</v>
      </c>
      <c r="B255" s="79">
        <v>1000</v>
      </c>
      <c r="C255" s="71">
        <v>734</v>
      </c>
      <c r="D255" s="72">
        <f t="shared" si="7"/>
        <v>0.734</v>
      </c>
      <c r="E255" s="73">
        <f t="shared" si="6"/>
        <v>0.435608308605341</v>
      </c>
      <c r="F255" s="77">
        <v>1685</v>
      </c>
    </row>
    <row r="256" s="55" customFormat="1" spans="1:6">
      <c r="A256" s="91" t="s">
        <v>215</v>
      </c>
      <c r="B256" s="76">
        <f>B257+B273+B279+B288+B301+B296</f>
        <v>95053</v>
      </c>
      <c r="C256" s="71">
        <v>174538</v>
      </c>
      <c r="D256" s="72">
        <f t="shared" si="7"/>
        <v>1.83621768907872</v>
      </c>
      <c r="E256" s="73">
        <f t="shared" si="6"/>
        <v>0.896206457443313</v>
      </c>
      <c r="F256" s="77">
        <f>F257+F273+F279+F288+F294+F296+F301+F305</f>
        <v>194752</v>
      </c>
    </row>
    <row r="257" s="55" customFormat="1" spans="1:6">
      <c r="A257" s="75" t="s">
        <v>216</v>
      </c>
      <c r="B257" s="76">
        <f>SUM(B258:B272)</f>
        <v>7757</v>
      </c>
      <c r="C257" s="71">
        <v>18944</v>
      </c>
      <c r="D257" s="72">
        <f t="shared" si="7"/>
        <v>2.44218125564007</v>
      </c>
      <c r="E257" s="73">
        <f t="shared" si="6"/>
        <v>1.58394648829431</v>
      </c>
      <c r="F257" s="77">
        <v>11960</v>
      </c>
    </row>
    <row r="258" s="55" customFormat="1" spans="1:6">
      <c r="A258" s="78" t="s">
        <v>8</v>
      </c>
      <c r="B258" s="79">
        <v>4011</v>
      </c>
      <c r="C258" s="71">
        <v>4079</v>
      </c>
      <c r="D258" s="72">
        <f t="shared" si="7"/>
        <v>1.01695337820992</v>
      </c>
      <c r="E258" s="73">
        <f t="shared" si="6"/>
        <v>0.898458149779736</v>
      </c>
      <c r="F258" s="77">
        <v>4540</v>
      </c>
    </row>
    <row r="259" s="55" customFormat="1" spans="1:6">
      <c r="A259" s="78" t="s">
        <v>217</v>
      </c>
      <c r="B259" s="79">
        <v>5</v>
      </c>
      <c r="C259" s="71">
        <v>5</v>
      </c>
      <c r="D259" s="72">
        <f t="shared" si="7"/>
        <v>1</v>
      </c>
      <c r="E259" s="73"/>
      <c r="F259" s="77"/>
    </row>
    <row r="260" s="55" customFormat="1" spans="1:6">
      <c r="A260" s="78" t="s">
        <v>218</v>
      </c>
      <c r="B260" s="79">
        <v>10</v>
      </c>
      <c r="C260" s="71">
        <v>32</v>
      </c>
      <c r="D260" s="72">
        <f t="shared" ref="D260:D323" si="8">C260/B260</f>
        <v>3.2</v>
      </c>
      <c r="E260" s="73">
        <f t="shared" ref="E260:E323" si="9">C260/F260</f>
        <v>3.2</v>
      </c>
      <c r="F260" s="77">
        <v>10</v>
      </c>
    </row>
    <row r="261" s="55" customFormat="1" spans="1:6">
      <c r="A261" s="78" t="s">
        <v>219</v>
      </c>
      <c r="B261" s="79">
        <v>91</v>
      </c>
      <c r="C261" s="71">
        <v>100</v>
      </c>
      <c r="D261" s="72">
        <f t="shared" si="8"/>
        <v>1.0989010989011</v>
      </c>
      <c r="E261" s="73">
        <f t="shared" si="9"/>
        <v>0.574712643678161</v>
      </c>
      <c r="F261" s="77">
        <v>174</v>
      </c>
    </row>
    <row r="262" s="55" customFormat="1" spans="1:6">
      <c r="A262" s="78" t="s">
        <v>220</v>
      </c>
      <c r="B262" s="79">
        <v>10</v>
      </c>
      <c r="C262" s="71">
        <v>10</v>
      </c>
      <c r="D262" s="72">
        <f t="shared" si="8"/>
        <v>1</v>
      </c>
      <c r="E262" s="73"/>
      <c r="F262" s="77"/>
    </row>
    <row r="263" s="55" customFormat="1" spans="1:6">
      <c r="A263" s="78" t="s">
        <v>221</v>
      </c>
      <c r="B263" s="79">
        <v>5</v>
      </c>
      <c r="C263" s="71">
        <v>3</v>
      </c>
      <c r="D263" s="72">
        <f t="shared" si="8"/>
        <v>0.6</v>
      </c>
      <c r="E263" s="73">
        <f t="shared" si="9"/>
        <v>0.214285714285714</v>
      </c>
      <c r="F263" s="77">
        <v>14</v>
      </c>
    </row>
    <row r="264" s="55" customFormat="1" spans="1:6">
      <c r="A264" s="78" t="s">
        <v>222</v>
      </c>
      <c r="B264" s="79">
        <v>20</v>
      </c>
      <c r="C264" s="71">
        <v>91</v>
      </c>
      <c r="D264" s="72">
        <f t="shared" si="8"/>
        <v>4.55</v>
      </c>
      <c r="E264" s="73">
        <f t="shared" si="9"/>
        <v>0.16636197440585</v>
      </c>
      <c r="F264" s="77">
        <v>547</v>
      </c>
    </row>
    <row r="265" s="55" customFormat="1" spans="1:6">
      <c r="A265" s="90" t="s">
        <v>223</v>
      </c>
      <c r="B265" s="83"/>
      <c r="C265" s="71">
        <v>489</v>
      </c>
      <c r="D265" s="72"/>
      <c r="E265" s="73">
        <f t="shared" si="9"/>
        <v>0.726597325408618</v>
      </c>
      <c r="F265" s="77">
        <v>673</v>
      </c>
    </row>
    <row r="266" s="55" customFormat="1" spans="1:6">
      <c r="A266" s="90" t="s">
        <v>224</v>
      </c>
      <c r="B266" s="83"/>
      <c r="C266" s="71">
        <v>16</v>
      </c>
      <c r="D266" s="72"/>
      <c r="E266" s="73"/>
      <c r="F266" s="77"/>
    </row>
    <row r="267" s="55" customFormat="1" spans="1:6">
      <c r="A267" s="78" t="s">
        <v>225</v>
      </c>
      <c r="B267" s="84">
        <v>550</v>
      </c>
      <c r="C267" s="71">
        <v>539</v>
      </c>
      <c r="D267" s="72">
        <f t="shared" si="8"/>
        <v>0.98</v>
      </c>
      <c r="E267" s="73">
        <f t="shared" si="9"/>
        <v>1.24193548387097</v>
      </c>
      <c r="F267" s="77">
        <v>434</v>
      </c>
    </row>
    <row r="268" s="55" customFormat="1" spans="1:6">
      <c r="A268" s="78" t="s">
        <v>226</v>
      </c>
      <c r="B268" s="79">
        <v>50</v>
      </c>
      <c r="C268" s="71">
        <v>10</v>
      </c>
      <c r="D268" s="72">
        <f t="shared" si="8"/>
        <v>0.2</v>
      </c>
      <c r="E268" s="73">
        <f t="shared" si="9"/>
        <v>0.00516795865633075</v>
      </c>
      <c r="F268" s="77">
        <v>1935</v>
      </c>
    </row>
    <row r="269" s="55" customFormat="1" spans="1:6">
      <c r="A269" s="90" t="s">
        <v>227</v>
      </c>
      <c r="B269" s="79"/>
      <c r="C269" s="71">
        <v>105</v>
      </c>
      <c r="D269" s="72"/>
      <c r="E269" s="73"/>
      <c r="F269" s="77"/>
    </row>
    <row r="270" s="55" customFormat="1" spans="1:6">
      <c r="A270" s="78" t="s">
        <v>228</v>
      </c>
      <c r="B270" s="79">
        <v>185</v>
      </c>
      <c r="C270" s="71">
        <v>330</v>
      </c>
      <c r="D270" s="72">
        <f t="shared" si="8"/>
        <v>1.78378378378378</v>
      </c>
      <c r="E270" s="73">
        <f t="shared" si="9"/>
        <v>0.407407407407407</v>
      </c>
      <c r="F270" s="77">
        <v>810</v>
      </c>
    </row>
    <row r="271" s="55" customFormat="1" spans="1:6">
      <c r="A271" s="90" t="s">
        <v>229</v>
      </c>
      <c r="B271" s="79"/>
      <c r="C271" s="71">
        <v>694</v>
      </c>
      <c r="D271" s="72"/>
      <c r="E271" s="73">
        <f t="shared" si="9"/>
        <v>63.0909090909091</v>
      </c>
      <c r="F271" s="77">
        <v>11</v>
      </c>
    </row>
    <row r="272" s="55" customFormat="1" spans="1:6">
      <c r="A272" s="78" t="s">
        <v>230</v>
      </c>
      <c r="B272" s="79">
        <v>2820</v>
      </c>
      <c r="C272" s="71">
        <v>12441</v>
      </c>
      <c r="D272" s="72">
        <f t="shared" si="8"/>
        <v>4.41170212765957</v>
      </c>
      <c r="E272" s="73">
        <f t="shared" si="9"/>
        <v>5.48061674008811</v>
      </c>
      <c r="F272" s="77">
        <v>2270</v>
      </c>
    </row>
    <row r="273" s="55" customFormat="1" spans="1:6">
      <c r="A273" s="75" t="s">
        <v>231</v>
      </c>
      <c r="B273" s="76">
        <f>SUM(B274:B278)</f>
        <v>1489</v>
      </c>
      <c r="C273" s="71">
        <v>1320</v>
      </c>
      <c r="D273" s="72">
        <f t="shared" si="8"/>
        <v>0.886501007387508</v>
      </c>
      <c r="E273" s="73">
        <f t="shared" si="9"/>
        <v>0.283993115318417</v>
      </c>
      <c r="F273" s="77">
        <v>4648</v>
      </c>
    </row>
    <row r="274" s="55" customFormat="1" spans="1:6">
      <c r="A274" s="78" t="s">
        <v>8</v>
      </c>
      <c r="B274" s="79">
        <v>1483</v>
      </c>
      <c r="C274" s="71">
        <v>619</v>
      </c>
      <c r="D274" s="72">
        <f t="shared" si="8"/>
        <v>0.4173971679029</v>
      </c>
      <c r="E274" s="73">
        <f t="shared" si="9"/>
        <v>0.474329501915709</v>
      </c>
      <c r="F274" s="77">
        <v>1305</v>
      </c>
    </row>
    <row r="275" s="55" customFormat="1" spans="1:6">
      <c r="A275" s="90" t="s">
        <v>232</v>
      </c>
      <c r="B275" s="79"/>
      <c r="C275" s="71">
        <v>435</v>
      </c>
      <c r="D275" s="72"/>
      <c r="E275" s="73">
        <f t="shared" si="9"/>
        <v>0.456453305351522</v>
      </c>
      <c r="F275" s="77">
        <v>953</v>
      </c>
    </row>
    <row r="276" s="55" customFormat="1" spans="1:6">
      <c r="A276" s="90" t="s">
        <v>233</v>
      </c>
      <c r="B276" s="79"/>
      <c r="C276" s="71">
        <v>25</v>
      </c>
      <c r="D276" s="72"/>
      <c r="E276" s="73">
        <f t="shared" si="9"/>
        <v>0.167785234899329</v>
      </c>
      <c r="F276" s="77">
        <v>149</v>
      </c>
    </row>
    <row r="277" s="55" customFormat="1" spans="1:6">
      <c r="A277" s="90" t="s">
        <v>234</v>
      </c>
      <c r="B277" s="79"/>
      <c r="C277" s="71">
        <v>17</v>
      </c>
      <c r="D277" s="72"/>
      <c r="E277" s="73">
        <f t="shared" si="9"/>
        <v>0.0615942028985507</v>
      </c>
      <c r="F277" s="77">
        <v>276</v>
      </c>
    </row>
    <row r="278" s="55" customFormat="1" spans="1:6">
      <c r="A278" s="78" t="s">
        <v>235</v>
      </c>
      <c r="B278" s="79">
        <v>6</v>
      </c>
      <c r="C278" s="71">
        <v>224</v>
      </c>
      <c r="D278" s="72">
        <f t="shared" si="8"/>
        <v>37.3333333333333</v>
      </c>
      <c r="E278" s="73">
        <f t="shared" si="9"/>
        <v>0.14</v>
      </c>
      <c r="F278" s="77">
        <v>1600</v>
      </c>
    </row>
    <row r="279" s="55" customFormat="1" spans="1:6">
      <c r="A279" s="75" t="s">
        <v>236</v>
      </c>
      <c r="B279" s="76">
        <f>SUM(B280:B287)</f>
        <v>6687</v>
      </c>
      <c r="C279" s="71">
        <v>23079</v>
      </c>
      <c r="D279" s="72">
        <f t="shared" si="8"/>
        <v>3.45132346343652</v>
      </c>
      <c r="E279" s="73">
        <f t="shared" si="9"/>
        <v>2.43706441393875</v>
      </c>
      <c r="F279" s="77">
        <v>9470</v>
      </c>
    </row>
    <row r="280" s="55" customFormat="1" spans="1:6">
      <c r="A280" s="78" t="s">
        <v>8</v>
      </c>
      <c r="B280" s="79">
        <v>2441</v>
      </c>
      <c r="C280" s="71">
        <v>2394</v>
      </c>
      <c r="D280" s="72">
        <f t="shared" si="8"/>
        <v>0.980745596067186</v>
      </c>
      <c r="E280" s="73">
        <f t="shared" si="9"/>
        <v>0.845936395759717</v>
      </c>
      <c r="F280" s="77">
        <v>2830</v>
      </c>
    </row>
    <row r="281" s="55" customFormat="1" spans="1:6">
      <c r="A281" s="90" t="s">
        <v>237</v>
      </c>
      <c r="B281" s="79"/>
      <c r="C281" s="71">
        <v>50</v>
      </c>
      <c r="D281" s="72"/>
      <c r="E281" s="73">
        <f t="shared" si="9"/>
        <v>0.0346500346500346</v>
      </c>
      <c r="F281" s="77">
        <v>1443</v>
      </c>
    </row>
    <row r="282" s="55" customFormat="1" spans="1:6">
      <c r="A282" s="78" t="s">
        <v>238</v>
      </c>
      <c r="B282" s="79">
        <v>30</v>
      </c>
      <c r="C282" s="71">
        <v>30</v>
      </c>
      <c r="D282" s="72">
        <f t="shared" si="8"/>
        <v>1</v>
      </c>
      <c r="E282" s="73">
        <f t="shared" si="9"/>
        <v>2</v>
      </c>
      <c r="F282" s="77">
        <v>15</v>
      </c>
    </row>
    <row r="283" s="55" customFormat="1" ht="14.25" spans="1:6">
      <c r="A283" s="87" t="s">
        <v>239</v>
      </c>
      <c r="B283" s="88">
        <v>137</v>
      </c>
      <c r="C283" s="71">
        <v>1061</v>
      </c>
      <c r="D283" s="72">
        <f t="shared" si="8"/>
        <v>7.74452554744526</v>
      </c>
      <c r="E283" s="73">
        <f t="shared" si="9"/>
        <v>3.12979351032448</v>
      </c>
      <c r="F283" s="77">
        <v>339</v>
      </c>
    </row>
    <row r="284" s="55" customFormat="1" spans="1:6">
      <c r="A284" s="90" t="s">
        <v>240</v>
      </c>
      <c r="B284" s="79"/>
      <c r="C284" s="71">
        <v>5</v>
      </c>
      <c r="D284" s="72"/>
      <c r="E284" s="73"/>
      <c r="F284" s="77"/>
    </row>
    <row r="285" s="55" customFormat="1" ht="14.25" spans="1:6">
      <c r="A285" s="90" t="s">
        <v>241</v>
      </c>
      <c r="B285" s="79"/>
      <c r="C285" s="71">
        <v>769</v>
      </c>
      <c r="D285" s="72"/>
      <c r="E285" s="73">
        <f t="shared" si="9"/>
        <v>0.7509765625</v>
      </c>
      <c r="F285" s="77">
        <v>1024</v>
      </c>
    </row>
    <row r="286" s="55" customFormat="1" spans="1:6">
      <c r="A286" s="78" t="s">
        <v>242</v>
      </c>
      <c r="B286" s="96">
        <v>3117</v>
      </c>
      <c r="C286" s="71">
        <v>2778</v>
      </c>
      <c r="D286" s="72">
        <f t="shared" si="8"/>
        <v>0.891241578440808</v>
      </c>
      <c r="E286" s="73"/>
      <c r="F286" s="77"/>
    </row>
    <row r="287" s="55" customFormat="1" spans="1:6">
      <c r="A287" s="78" t="s">
        <v>243</v>
      </c>
      <c r="B287" s="79">
        <v>962</v>
      </c>
      <c r="C287" s="71">
        <v>15992</v>
      </c>
      <c r="D287" s="72">
        <f t="shared" si="8"/>
        <v>16.6237006237006</v>
      </c>
      <c r="E287" s="73">
        <f t="shared" si="9"/>
        <v>8.86474501108647</v>
      </c>
      <c r="F287" s="77">
        <v>1804</v>
      </c>
    </row>
    <row r="288" s="55" customFormat="1" spans="1:6">
      <c r="A288" s="75" t="s">
        <v>244</v>
      </c>
      <c r="B288" s="91">
        <f>SUM(B289:B293)</f>
        <v>73116</v>
      </c>
      <c r="C288" s="71">
        <v>109050</v>
      </c>
      <c r="D288" s="72">
        <f t="shared" si="8"/>
        <v>1.49146561628098</v>
      </c>
      <c r="E288" s="73">
        <f t="shared" si="9"/>
        <v>0.692095325738584</v>
      </c>
      <c r="F288" s="77">
        <v>157565</v>
      </c>
    </row>
    <row r="289" s="55" customFormat="1" spans="1:6">
      <c r="A289" s="78" t="s">
        <v>8</v>
      </c>
      <c r="B289" s="82">
        <v>395</v>
      </c>
      <c r="C289" s="71">
        <v>506</v>
      </c>
      <c r="D289" s="72">
        <f t="shared" si="8"/>
        <v>1.28101265822785</v>
      </c>
      <c r="E289" s="73">
        <f t="shared" si="9"/>
        <v>1.04545454545455</v>
      </c>
      <c r="F289" s="77">
        <v>484</v>
      </c>
    </row>
    <row r="290" s="55" customFormat="1" spans="1:6">
      <c r="A290" s="90" t="s">
        <v>245</v>
      </c>
      <c r="B290" s="82"/>
      <c r="C290" s="71">
        <v>19700</v>
      </c>
      <c r="D290" s="72"/>
      <c r="E290" s="73">
        <f t="shared" si="9"/>
        <v>0.301892575281588</v>
      </c>
      <c r="F290" s="77">
        <v>65255</v>
      </c>
    </row>
    <row r="291" s="55" customFormat="1" spans="1:6">
      <c r="A291" s="78" t="s">
        <v>246</v>
      </c>
      <c r="B291" s="79">
        <v>38170</v>
      </c>
      <c r="C291" s="71">
        <v>40839</v>
      </c>
      <c r="D291" s="72">
        <f t="shared" si="8"/>
        <v>1.0699240241027</v>
      </c>
      <c r="E291" s="73">
        <f t="shared" si="9"/>
        <v>1.1367533262818</v>
      </c>
      <c r="F291" s="77">
        <v>35926</v>
      </c>
    </row>
    <row r="292" s="55" customFormat="1" spans="1:6">
      <c r="A292" s="90" t="s">
        <v>247</v>
      </c>
      <c r="B292" s="79"/>
      <c r="C292" s="71">
        <v>1036</v>
      </c>
      <c r="D292" s="72"/>
      <c r="E292" s="73">
        <f t="shared" si="9"/>
        <v>0.44770959377701</v>
      </c>
      <c r="F292" s="77">
        <v>2314</v>
      </c>
    </row>
    <row r="293" s="55" customFormat="1" spans="1:6">
      <c r="A293" s="78" t="s">
        <v>248</v>
      </c>
      <c r="B293" s="79">
        <v>34551</v>
      </c>
      <c r="C293" s="71">
        <v>46969</v>
      </c>
      <c r="D293" s="72">
        <f t="shared" si="8"/>
        <v>1.3594107261729</v>
      </c>
      <c r="E293" s="73">
        <f t="shared" si="9"/>
        <v>0.885773017010523</v>
      </c>
      <c r="F293" s="77">
        <v>53026</v>
      </c>
    </row>
    <row r="294" s="55" customFormat="1" spans="1:6">
      <c r="A294" s="5" t="s">
        <v>249</v>
      </c>
      <c r="B294" s="79"/>
      <c r="C294" s="71">
        <v>283</v>
      </c>
      <c r="D294" s="72"/>
      <c r="E294" s="73">
        <f t="shared" si="9"/>
        <v>0.124944812362031</v>
      </c>
      <c r="F294" s="77">
        <v>2265</v>
      </c>
    </row>
    <row r="295" s="55" customFormat="1" spans="1:6">
      <c r="A295" s="90" t="s">
        <v>250</v>
      </c>
      <c r="B295" s="79"/>
      <c r="C295" s="71">
        <v>283</v>
      </c>
      <c r="D295" s="72"/>
      <c r="E295" s="73">
        <f t="shared" si="9"/>
        <v>0.12662192393736</v>
      </c>
      <c r="F295" s="77">
        <v>2235</v>
      </c>
    </row>
    <row r="296" s="55" customFormat="1" spans="1:6">
      <c r="A296" s="75" t="s">
        <v>251</v>
      </c>
      <c r="B296" s="76">
        <f>SUM(B297:B298)</f>
        <v>4970</v>
      </c>
      <c r="C296" s="71">
        <v>6904</v>
      </c>
      <c r="D296" s="72">
        <f t="shared" si="8"/>
        <v>1.38913480885312</v>
      </c>
      <c r="E296" s="73">
        <f t="shared" si="9"/>
        <v>0.869302442709645</v>
      </c>
      <c r="F296" s="77">
        <v>7942</v>
      </c>
    </row>
    <row r="297" s="55" customFormat="1" spans="1:6">
      <c r="A297" s="78" t="s">
        <v>252</v>
      </c>
      <c r="B297" s="79">
        <v>630</v>
      </c>
      <c r="C297" s="71">
        <v>782</v>
      </c>
      <c r="D297" s="72">
        <f t="shared" si="8"/>
        <v>1.24126984126984</v>
      </c>
      <c r="E297" s="73">
        <f t="shared" si="9"/>
        <v>0.269005847953216</v>
      </c>
      <c r="F297" s="77">
        <v>2907</v>
      </c>
    </row>
    <row r="298" s="55" customFormat="1" spans="1:6">
      <c r="A298" s="78" t="s">
        <v>253</v>
      </c>
      <c r="B298" s="79">
        <v>4340</v>
      </c>
      <c r="C298" s="71">
        <v>4003</v>
      </c>
      <c r="D298" s="72">
        <f t="shared" si="8"/>
        <v>0.922350230414747</v>
      </c>
      <c r="E298" s="73">
        <f t="shared" si="9"/>
        <v>1.20973103656694</v>
      </c>
      <c r="F298" s="77">
        <v>3309</v>
      </c>
    </row>
    <row r="299" s="55" customFormat="1" spans="1:6">
      <c r="A299" s="90" t="s">
        <v>254</v>
      </c>
      <c r="B299" s="79"/>
      <c r="C299" s="71">
        <v>2102</v>
      </c>
      <c r="D299" s="72"/>
      <c r="E299" s="73">
        <f t="shared" si="9"/>
        <v>32.84375</v>
      </c>
      <c r="F299" s="77">
        <v>64</v>
      </c>
    </row>
    <row r="300" s="55" customFormat="1" spans="1:6">
      <c r="A300" s="90" t="s">
        <v>255</v>
      </c>
      <c r="B300" s="79"/>
      <c r="C300" s="71">
        <v>17</v>
      </c>
      <c r="D300" s="72"/>
      <c r="E300" s="73">
        <f t="shared" si="9"/>
        <v>0.0256797583081571</v>
      </c>
      <c r="F300" s="77">
        <v>662</v>
      </c>
    </row>
    <row r="301" s="55" customFormat="1" spans="1:6">
      <c r="A301" s="75" t="s">
        <v>256</v>
      </c>
      <c r="B301" s="76">
        <f>SUM(B302:B303)</f>
        <v>1034</v>
      </c>
      <c r="C301" s="71">
        <v>3901</v>
      </c>
      <c r="D301" s="72">
        <f t="shared" si="8"/>
        <v>3.77272727272727</v>
      </c>
      <c r="E301" s="73">
        <f t="shared" si="9"/>
        <v>11.75</v>
      </c>
      <c r="F301" s="77">
        <v>332</v>
      </c>
    </row>
    <row r="302" s="55" customFormat="1" spans="1:6">
      <c r="A302" s="78" t="s">
        <v>257</v>
      </c>
      <c r="B302" s="79">
        <v>795</v>
      </c>
      <c r="C302" s="71">
        <v>860</v>
      </c>
      <c r="D302" s="72">
        <f t="shared" si="8"/>
        <v>1.08176100628931</v>
      </c>
      <c r="E302" s="73"/>
      <c r="F302" s="77"/>
    </row>
    <row r="303" s="55" customFormat="1" spans="1:6">
      <c r="A303" s="78" t="s">
        <v>258</v>
      </c>
      <c r="B303" s="84">
        <v>239</v>
      </c>
      <c r="C303" s="71">
        <v>41</v>
      </c>
      <c r="D303" s="72">
        <f t="shared" si="8"/>
        <v>0.171548117154812</v>
      </c>
      <c r="E303" s="73">
        <f t="shared" si="9"/>
        <v>0.141379310344828</v>
      </c>
      <c r="F303" s="77">
        <v>290</v>
      </c>
    </row>
    <row r="304" s="55" customFormat="1" spans="1:6">
      <c r="A304" s="90" t="s">
        <v>259</v>
      </c>
      <c r="B304" s="84"/>
      <c r="C304" s="71">
        <v>3000</v>
      </c>
      <c r="D304" s="72"/>
      <c r="E304" s="73"/>
      <c r="F304" s="77"/>
    </row>
    <row r="305" s="55" customFormat="1" spans="1:6">
      <c r="A305" s="5" t="s">
        <v>260</v>
      </c>
      <c r="B305" s="84"/>
      <c r="C305" s="71">
        <v>11057</v>
      </c>
      <c r="D305" s="72"/>
      <c r="E305" s="73">
        <f t="shared" si="9"/>
        <v>19.3982456140351</v>
      </c>
      <c r="F305" s="77">
        <v>570</v>
      </c>
    </row>
    <row r="306" s="55" customFormat="1" spans="1:6">
      <c r="A306" s="90" t="s">
        <v>261</v>
      </c>
      <c r="B306" s="84"/>
      <c r="C306" s="71">
        <v>11057</v>
      </c>
      <c r="D306" s="72"/>
      <c r="E306" s="73">
        <f t="shared" si="9"/>
        <v>19.3982456140351</v>
      </c>
      <c r="F306" s="77">
        <v>570</v>
      </c>
    </row>
    <row r="307" s="55" customFormat="1" spans="1:6">
      <c r="A307" s="75" t="s">
        <v>262</v>
      </c>
      <c r="B307" s="76">
        <f>B308+B318+B315</f>
        <v>5678</v>
      </c>
      <c r="C307" s="71">
        <v>21288</v>
      </c>
      <c r="D307" s="72">
        <f t="shared" si="8"/>
        <v>3.7492074674181</v>
      </c>
      <c r="E307" s="73">
        <f t="shared" si="9"/>
        <v>0.860260244079851</v>
      </c>
      <c r="F307" s="77">
        <f>F308+F315+F318</f>
        <v>24746</v>
      </c>
    </row>
    <row r="308" s="55" customFormat="1" spans="1:6">
      <c r="A308" s="75" t="s">
        <v>263</v>
      </c>
      <c r="B308" s="76">
        <f>SUM(B309:B312)</f>
        <v>1574</v>
      </c>
      <c r="C308" s="71">
        <v>17856</v>
      </c>
      <c r="D308" s="72">
        <f t="shared" si="8"/>
        <v>11.3443456162643</v>
      </c>
      <c r="E308" s="73">
        <f t="shared" si="9"/>
        <v>0.91269679002249</v>
      </c>
      <c r="F308" s="77">
        <v>19564</v>
      </c>
    </row>
    <row r="309" s="55" customFormat="1" spans="1:6">
      <c r="A309" s="78" t="s">
        <v>8</v>
      </c>
      <c r="B309" s="79">
        <v>956</v>
      </c>
      <c r="C309" s="71">
        <v>2369</v>
      </c>
      <c r="D309" s="72">
        <f t="shared" si="8"/>
        <v>2.47803347280335</v>
      </c>
      <c r="E309" s="73">
        <f t="shared" si="9"/>
        <v>2.31800391389432</v>
      </c>
      <c r="F309" s="77">
        <v>1022</v>
      </c>
    </row>
    <row r="310" s="55" customFormat="1" spans="1:6">
      <c r="A310" s="90" t="s">
        <v>264</v>
      </c>
      <c r="B310" s="79"/>
      <c r="C310" s="71">
        <v>14995</v>
      </c>
      <c r="D310" s="72"/>
      <c r="E310" s="73">
        <f t="shared" si="9"/>
        <v>0.908182423838653</v>
      </c>
      <c r="F310" s="77">
        <v>16511</v>
      </c>
    </row>
    <row r="311" s="55" customFormat="1" spans="1:6">
      <c r="A311" s="78" t="s">
        <v>265</v>
      </c>
      <c r="B311" s="79">
        <v>419</v>
      </c>
      <c r="C311" s="71">
        <v>284</v>
      </c>
      <c r="D311" s="72">
        <f t="shared" si="8"/>
        <v>0.677804295942721</v>
      </c>
      <c r="E311" s="73">
        <f t="shared" si="9"/>
        <v>0.242320819112628</v>
      </c>
      <c r="F311" s="77">
        <v>1172</v>
      </c>
    </row>
    <row r="312" s="55" customFormat="1" spans="1:6">
      <c r="A312" s="78" t="s">
        <v>266</v>
      </c>
      <c r="B312" s="79">
        <v>199</v>
      </c>
      <c r="C312" s="71">
        <v>136</v>
      </c>
      <c r="D312" s="72">
        <f t="shared" si="8"/>
        <v>0.683417085427136</v>
      </c>
      <c r="E312" s="73">
        <f t="shared" si="9"/>
        <v>0.62962962962963</v>
      </c>
      <c r="F312" s="77">
        <v>216</v>
      </c>
    </row>
    <row r="313" s="55" customFormat="1" spans="1:6">
      <c r="A313" s="90" t="s">
        <v>267</v>
      </c>
      <c r="B313" s="79"/>
      <c r="C313" s="71">
        <v>5</v>
      </c>
      <c r="D313" s="72"/>
      <c r="E313" s="73">
        <f t="shared" si="9"/>
        <v>0.833333333333333</v>
      </c>
      <c r="F313" s="77">
        <v>6</v>
      </c>
    </row>
    <row r="314" s="55" customFormat="1" spans="1:6">
      <c r="A314" s="90" t="s">
        <v>268</v>
      </c>
      <c r="B314" s="79"/>
      <c r="C314" s="71">
        <v>67</v>
      </c>
      <c r="D314" s="72"/>
      <c r="E314" s="73">
        <f t="shared" si="9"/>
        <v>0.105180533751962</v>
      </c>
      <c r="F314" s="77">
        <v>637</v>
      </c>
    </row>
    <row r="315" s="55" customFormat="1" spans="1:6">
      <c r="A315" s="75" t="s">
        <v>269</v>
      </c>
      <c r="B315" s="79">
        <f>SUM(B316:B317)</f>
        <v>316</v>
      </c>
      <c r="C315" s="71"/>
      <c r="D315" s="72">
        <f t="shared" si="8"/>
        <v>0</v>
      </c>
      <c r="E315" s="73">
        <f t="shared" si="9"/>
        <v>0</v>
      </c>
      <c r="F315" s="77">
        <v>555</v>
      </c>
    </row>
    <row r="316" s="55" customFormat="1" spans="1:6">
      <c r="A316" s="78" t="s">
        <v>270</v>
      </c>
      <c r="B316" s="79">
        <v>293</v>
      </c>
      <c r="C316" s="71"/>
      <c r="D316" s="72">
        <f t="shared" si="8"/>
        <v>0</v>
      </c>
      <c r="E316" s="73">
        <f t="shared" si="9"/>
        <v>0</v>
      </c>
      <c r="F316" s="77">
        <v>519</v>
      </c>
    </row>
    <row r="317" s="55" customFormat="1" spans="1:6">
      <c r="A317" s="78" t="s">
        <v>271</v>
      </c>
      <c r="B317" s="79">
        <v>23</v>
      </c>
      <c r="C317" s="71"/>
      <c r="D317" s="72">
        <f t="shared" si="8"/>
        <v>0</v>
      </c>
      <c r="E317" s="73">
        <f t="shared" si="9"/>
        <v>0</v>
      </c>
      <c r="F317" s="77">
        <v>36</v>
      </c>
    </row>
    <row r="318" s="55" customFormat="1" spans="1:6">
      <c r="A318" s="75" t="s">
        <v>272</v>
      </c>
      <c r="B318" s="76">
        <f>SUM(B319:B320)</f>
        <v>3788</v>
      </c>
      <c r="C318" s="71">
        <v>3432</v>
      </c>
      <c r="D318" s="72">
        <f t="shared" si="8"/>
        <v>0.906019007391763</v>
      </c>
      <c r="E318" s="73">
        <f t="shared" si="9"/>
        <v>0.741733304516966</v>
      </c>
      <c r="F318" s="77">
        <v>4627</v>
      </c>
    </row>
    <row r="319" s="55" customFormat="1" spans="1:6">
      <c r="A319" s="78" t="s">
        <v>273</v>
      </c>
      <c r="B319" s="76">
        <v>241</v>
      </c>
      <c r="C319" s="71">
        <v>383</v>
      </c>
      <c r="D319" s="72">
        <f t="shared" si="8"/>
        <v>1.58921161825726</v>
      </c>
      <c r="E319" s="73">
        <f t="shared" si="9"/>
        <v>9.575</v>
      </c>
      <c r="F319" s="77">
        <v>40</v>
      </c>
    </row>
    <row r="320" s="55" customFormat="1" spans="1:6">
      <c r="A320" s="78" t="s">
        <v>274</v>
      </c>
      <c r="B320" s="79">
        <v>3547</v>
      </c>
      <c r="C320" s="71">
        <v>3049</v>
      </c>
      <c r="D320" s="72">
        <f t="shared" si="8"/>
        <v>0.859599661685932</v>
      </c>
      <c r="E320" s="73">
        <f t="shared" si="9"/>
        <v>0.664704599956399</v>
      </c>
      <c r="F320" s="77">
        <v>4587</v>
      </c>
    </row>
    <row r="321" s="55" customFormat="1" spans="1:6">
      <c r="A321" s="75" t="s">
        <v>275</v>
      </c>
      <c r="B321" s="76">
        <f>B322</f>
        <v>545</v>
      </c>
      <c r="C321" s="71">
        <v>711</v>
      </c>
      <c r="D321" s="72">
        <f t="shared" si="8"/>
        <v>1.3045871559633</v>
      </c>
      <c r="E321" s="73">
        <f t="shared" si="9"/>
        <v>1.60859728506787</v>
      </c>
      <c r="F321" s="77">
        <v>442</v>
      </c>
    </row>
    <row r="322" s="55" customFormat="1" ht="14.25" spans="1:6">
      <c r="A322" s="80" t="s">
        <v>276</v>
      </c>
      <c r="B322" s="81">
        <f>SUM(B323)</f>
        <v>545</v>
      </c>
      <c r="C322" s="71">
        <v>682</v>
      </c>
      <c r="D322" s="72">
        <f t="shared" si="8"/>
        <v>1.25137614678899</v>
      </c>
      <c r="E322" s="73">
        <f t="shared" si="9"/>
        <v>1.54298642533937</v>
      </c>
      <c r="F322" s="77">
        <v>442</v>
      </c>
    </row>
    <row r="323" s="55" customFormat="1" spans="1:6">
      <c r="A323" s="78" t="s">
        <v>8</v>
      </c>
      <c r="B323" s="79">
        <v>545</v>
      </c>
      <c r="C323" s="71">
        <v>532</v>
      </c>
      <c r="D323" s="72">
        <f t="shared" si="8"/>
        <v>0.976146788990826</v>
      </c>
      <c r="E323" s="73">
        <f t="shared" si="9"/>
        <v>1.20361990950226</v>
      </c>
      <c r="F323" s="77">
        <v>442</v>
      </c>
    </row>
    <row r="324" s="55" customFormat="1" spans="1:6">
      <c r="A324" s="90" t="s">
        <v>277</v>
      </c>
      <c r="B324" s="79"/>
      <c r="C324" s="71">
        <v>150</v>
      </c>
      <c r="D324" s="72"/>
      <c r="E324" s="73"/>
      <c r="F324" s="77"/>
    </row>
    <row r="325" s="55" customFormat="1" spans="1:6">
      <c r="A325" s="5" t="s">
        <v>278</v>
      </c>
      <c r="B325" s="79"/>
      <c r="C325" s="71">
        <v>29</v>
      </c>
      <c r="D325" s="72"/>
      <c r="E325" s="73"/>
      <c r="F325" s="77"/>
    </row>
    <row r="326" s="55" customFormat="1" spans="1:6">
      <c r="A326" s="90" t="s">
        <v>279</v>
      </c>
      <c r="B326" s="79"/>
      <c r="C326" s="71">
        <v>29</v>
      </c>
      <c r="D326" s="72"/>
      <c r="E326" s="73"/>
      <c r="F326" s="77"/>
    </row>
    <row r="327" s="55" customFormat="1" spans="1:6">
      <c r="A327" s="75" t="s">
        <v>280</v>
      </c>
      <c r="B327" s="76">
        <f>B328</f>
        <v>384</v>
      </c>
      <c r="C327" s="71">
        <v>1130</v>
      </c>
      <c r="D327" s="72">
        <f t="shared" ref="D324:D387" si="10">C327/B327</f>
        <v>2.94270833333333</v>
      </c>
      <c r="E327" s="73">
        <f t="shared" ref="E324:E387" si="11">C327/F327</f>
        <v>0.83149374540103</v>
      </c>
      <c r="F327" s="77">
        <v>1359</v>
      </c>
    </row>
    <row r="328" s="55" customFormat="1" spans="1:6">
      <c r="A328" s="75" t="s">
        <v>281</v>
      </c>
      <c r="B328" s="76">
        <f>SUM(B329:B331)</f>
        <v>384</v>
      </c>
      <c r="C328" s="71">
        <v>1127</v>
      </c>
      <c r="D328" s="72">
        <f t="shared" si="10"/>
        <v>2.93489583333333</v>
      </c>
      <c r="E328" s="73">
        <f t="shared" si="11"/>
        <v>1.49867021276596</v>
      </c>
      <c r="F328" s="77">
        <v>752</v>
      </c>
    </row>
    <row r="329" s="55" customFormat="1" spans="1:6">
      <c r="A329" s="78" t="s">
        <v>8</v>
      </c>
      <c r="B329" s="79">
        <v>260</v>
      </c>
      <c r="C329" s="71">
        <v>192</v>
      </c>
      <c r="D329" s="72">
        <f t="shared" si="10"/>
        <v>0.738461538461539</v>
      </c>
      <c r="E329" s="73">
        <f t="shared" si="11"/>
        <v>0.494845360824742</v>
      </c>
      <c r="F329" s="77">
        <v>388</v>
      </c>
    </row>
    <row r="330" s="55" customFormat="1" spans="1:6">
      <c r="A330" s="78" t="s">
        <v>282</v>
      </c>
      <c r="B330" s="79">
        <v>120</v>
      </c>
      <c r="C330" s="71">
        <v>161</v>
      </c>
      <c r="D330" s="72">
        <f t="shared" si="10"/>
        <v>1.34166666666667</v>
      </c>
      <c r="E330" s="73"/>
      <c r="F330" s="77"/>
    </row>
    <row r="331" s="55" customFormat="1" spans="1:6">
      <c r="A331" s="90" t="s">
        <v>283</v>
      </c>
      <c r="B331" s="84">
        <v>4</v>
      </c>
      <c r="C331" s="71">
        <v>774</v>
      </c>
      <c r="D331" s="72">
        <f t="shared" si="10"/>
        <v>193.5</v>
      </c>
      <c r="E331" s="73">
        <f t="shared" si="11"/>
        <v>2.12637362637363</v>
      </c>
      <c r="F331" s="77">
        <v>364</v>
      </c>
    </row>
    <row r="332" s="55" customFormat="1" spans="1:6">
      <c r="A332" s="5" t="s">
        <v>284</v>
      </c>
      <c r="B332" s="84"/>
      <c r="C332" s="71">
        <v>3</v>
      </c>
      <c r="D332" s="72"/>
      <c r="E332" s="73"/>
      <c r="F332" s="77"/>
    </row>
    <row r="333" s="55" customFormat="1" spans="1:6">
      <c r="A333" s="78" t="s">
        <v>285</v>
      </c>
      <c r="B333" s="84"/>
      <c r="C333" s="71">
        <v>3</v>
      </c>
      <c r="D333" s="72"/>
      <c r="E333" s="73"/>
      <c r="F333" s="77"/>
    </row>
    <row r="334" s="55" customFormat="1" spans="1:6">
      <c r="A334" s="5" t="s">
        <v>286</v>
      </c>
      <c r="B334" s="84"/>
      <c r="C334" s="71">
        <v>258</v>
      </c>
      <c r="D334" s="72"/>
      <c r="E334" s="73"/>
      <c r="F334" s="77"/>
    </row>
    <row r="335" s="55" customFormat="1" spans="1:6">
      <c r="A335" s="5" t="s">
        <v>287</v>
      </c>
      <c r="B335" s="84"/>
      <c r="C335" s="71">
        <v>258</v>
      </c>
      <c r="D335" s="72"/>
      <c r="E335" s="73"/>
      <c r="F335" s="77"/>
    </row>
    <row r="336" s="55" customFormat="1" spans="1:6">
      <c r="A336" s="90" t="s">
        <v>288</v>
      </c>
      <c r="B336" s="84"/>
      <c r="C336" s="71">
        <v>258</v>
      </c>
      <c r="D336" s="72"/>
      <c r="E336" s="73"/>
      <c r="F336" s="77"/>
    </row>
    <row r="337" s="55" customFormat="1" spans="1:6">
      <c r="A337" s="75" t="s">
        <v>289</v>
      </c>
      <c r="B337" s="76">
        <f>B338+B344</f>
        <v>962</v>
      </c>
      <c r="C337" s="71">
        <v>3937</v>
      </c>
      <c r="D337" s="72">
        <f t="shared" si="10"/>
        <v>4.09251559251559</v>
      </c>
      <c r="E337" s="73">
        <f t="shared" si="11"/>
        <v>0.874888888888889</v>
      </c>
      <c r="F337" s="77">
        <f>F338+F344</f>
        <v>4500</v>
      </c>
    </row>
    <row r="338" s="55" customFormat="1" spans="1:6">
      <c r="A338" s="75" t="s">
        <v>290</v>
      </c>
      <c r="B338" s="76">
        <f>SUM(B339:B339)</f>
        <v>902</v>
      </c>
      <c r="C338" s="71">
        <v>3856</v>
      </c>
      <c r="D338" s="72">
        <f t="shared" si="10"/>
        <v>4.27494456762749</v>
      </c>
      <c r="E338" s="73">
        <f t="shared" si="11"/>
        <v>0.872003618272275</v>
      </c>
      <c r="F338" s="77">
        <v>4422</v>
      </c>
    </row>
    <row r="339" s="55" customFormat="1" spans="1:6">
      <c r="A339" s="78" t="s">
        <v>8</v>
      </c>
      <c r="B339" s="79">
        <v>902</v>
      </c>
      <c r="C339" s="71">
        <v>1728</v>
      </c>
      <c r="D339" s="72">
        <f t="shared" si="10"/>
        <v>1.91574279379157</v>
      </c>
      <c r="E339" s="73">
        <f t="shared" si="11"/>
        <v>1.15430861723447</v>
      </c>
      <c r="F339" s="77">
        <v>1497</v>
      </c>
    </row>
    <row r="340" s="55" customFormat="1" spans="1:5">
      <c r="A340" s="90" t="s">
        <v>291</v>
      </c>
      <c r="B340" s="79"/>
      <c r="C340" s="71">
        <v>100</v>
      </c>
      <c r="D340" s="72"/>
      <c r="E340" s="73"/>
    </row>
    <row r="341" s="55" customFormat="1" spans="1:6">
      <c r="A341" s="90" t="s">
        <v>292</v>
      </c>
      <c r="B341" s="79"/>
      <c r="C341" s="71">
        <v>240</v>
      </c>
      <c r="D341" s="72"/>
      <c r="E341" s="73">
        <f t="shared" si="11"/>
        <v>0.766773162939297</v>
      </c>
      <c r="F341" s="77">
        <v>313</v>
      </c>
    </row>
    <row r="342" s="55" customFormat="1" spans="1:6">
      <c r="A342" s="90" t="s">
        <v>293</v>
      </c>
      <c r="B342" s="79"/>
      <c r="C342" s="71">
        <v>1477</v>
      </c>
      <c r="D342" s="72"/>
      <c r="E342" s="73">
        <f t="shared" si="11"/>
        <v>0.917391304347826</v>
      </c>
      <c r="F342" s="77">
        <v>1610</v>
      </c>
    </row>
    <row r="343" s="55" customFormat="1" spans="1:6">
      <c r="A343" s="90" t="s">
        <v>294</v>
      </c>
      <c r="B343" s="79"/>
      <c r="C343" s="71">
        <v>311</v>
      </c>
      <c r="D343" s="72"/>
      <c r="E343" s="73">
        <f t="shared" si="11"/>
        <v>0.512355848434926</v>
      </c>
      <c r="F343" s="77">
        <v>607</v>
      </c>
    </row>
    <row r="344" s="55" customFormat="1" spans="1:6">
      <c r="A344" s="75" t="s">
        <v>295</v>
      </c>
      <c r="B344" s="76">
        <f>SUM(B345)</f>
        <v>60</v>
      </c>
      <c r="C344" s="71">
        <v>81</v>
      </c>
      <c r="D344" s="72">
        <f t="shared" si="10"/>
        <v>1.35</v>
      </c>
      <c r="E344" s="73">
        <f t="shared" si="11"/>
        <v>1.03846153846154</v>
      </c>
      <c r="F344" s="77">
        <v>78</v>
      </c>
    </row>
    <row r="345" s="55" customFormat="1" spans="1:6">
      <c r="A345" s="78" t="s">
        <v>8</v>
      </c>
      <c r="B345" s="79">
        <v>60</v>
      </c>
      <c r="C345" s="71">
        <v>81</v>
      </c>
      <c r="D345" s="72">
        <f t="shared" si="10"/>
        <v>1.35</v>
      </c>
      <c r="E345" s="73">
        <f t="shared" si="11"/>
        <v>1.03846153846154</v>
      </c>
      <c r="F345" s="77">
        <v>78</v>
      </c>
    </row>
    <row r="346" s="55" customFormat="1" spans="1:6">
      <c r="A346" s="75" t="s">
        <v>296</v>
      </c>
      <c r="B346" s="76">
        <f>B353+B347+B355</f>
        <v>8116</v>
      </c>
      <c r="C346" s="71">
        <v>15914</v>
      </c>
      <c r="D346" s="72">
        <f t="shared" si="10"/>
        <v>1.96081813701331</v>
      </c>
      <c r="E346" s="73">
        <f t="shared" si="11"/>
        <v>1.2656274852871</v>
      </c>
      <c r="F346" s="77">
        <f>F347+F353</f>
        <v>12574</v>
      </c>
    </row>
    <row r="347" s="55" customFormat="1" spans="1:6">
      <c r="A347" s="75" t="s">
        <v>297</v>
      </c>
      <c r="B347" s="76">
        <v>1571</v>
      </c>
      <c r="C347" s="71">
        <v>9369</v>
      </c>
      <c r="D347" s="72">
        <f t="shared" si="10"/>
        <v>5.96371737746658</v>
      </c>
      <c r="E347" s="73">
        <f t="shared" si="11"/>
        <v>1.1550980150413</v>
      </c>
      <c r="F347" s="77">
        <v>8111</v>
      </c>
    </row>
    <row r="348" s="55" customFormat="1" spans="1:6">
      <c r="A348" s="90" t="s">
        <v>298</v>
      </c>
      <c r="B348" s="76"/>
      <c r="C348" s="71">
        <v>101</v>
      </c>
      <c r="D348" s="72"/>
      <c r="E348" s="73">
        <f t="shared" si="11"/>
        <v>0.150074294205052</v>
      </c>
      <c r="F348" s="77">
        <v>673</v>
      </c>
    </row>
    <row r="349" s="55" customFormat="1" spans="1:6">
      <c r="A349" s="78" t="s">
        <v>299</v>
      </c>
      <c r="B349" s="79">
        <v>1571</v>
      </c>
      <c r="C349" s="71">
        <v>959</v>
      </c>
      <c r="D349" s="72">
        <f t="shared" si="10"/>
        <v>0.610439210693826</v>
      </c>
      <c r="E349" s="73">
        <f t="shared" si="11"/>
        <v>0.780944625407166</v>
      </c>
      <c r="F349" s="77">
        <v>1228</v>
      </c>
    </row>
    <row r="350" s="55" customFormat="1" spans="1:6">
      <c r="A350" s="90" t="s">
        <v>300</v>
      </c>
      <c r="B350" s="79"/>
      <c r="C350" s="71">
        <v>7390</v>
      </c>
      <c r="D350" s="72"/>
      <c r="E350" s="73">
        <f t="shared" si="11"/>
        <v>1.92498046366241</v>
      </c>
      <c r="F350" s="77">
        <v>3839</v>
      </c>
    </row>
    <row r="351" s="55" customFormat="1" spans="1:6">
      <c r="A351" s="90" t="s">
        <v>301</v>
      </c>
      <c r="B351" s="79"/>
      <c r="C351" s="71">
        <v>529</v>
      </c>
      <c r="D351" s="72"/>
      <c r="E351" s="73">
        <f t="shared" si="11"/>
        <v>1.15502183406114</v>
      </c>
      <c r="F351" s="77">
        <v>458</v>
      </c>
    </row>
    <row r="352" s="55" customFormat="1" spans="1:6">
      <c r="A352" s="90" t="s">
        <v>302</v>
      </c>
      <c r="B352" s="79"/>
      <c r="C352" s="71">
        <v>390</v>
      </c>
      <c r="D352" s="72"/>
      <c r="E352" s="73">
        <f t="shared" si="11"/>
        <v>0.200720535254761</v>
      </c>
      <c r="F352" s="77">
        <v>1943</v>
      </c>
    </row>
    <row r="353" s="55" customFormat="1" spans="1:6">
      <c r="A353" s="75" t="s">
        <v>303</v>
      </c>
      <c r="B353" s="76">
        <f t="shared" ref="B353:B358" si="12">SUM(B354)</f>
        <v>6540</v>
      </c>
      <c r="C353" s="71">
        <v>6540</v>
      </c>
      <c r="D353" s="72">
        <f t="shared" si="10"/>
        <v>1</v>
      </c>
      <c r="E353" s="73">
        <f t="shared" si="11"/>
        <v>1.46538203002465</v>
      </c>
      <c r="F353" s="77">
        <v>4463</v>
      </c>
    </row>
    <row r="354" s="55" customFormat="1" spans="1:6">
      <c r="A354" s="78" t="s">
        <v>304</v>
      </c>
      <c r="B354" s="79">
        <v>6540</v>
      </c>
      <c r="C354" s="71">
        <v>6540</v>
      </c>
      <c r="D354" s="72">
        <f t="shared" si="10"/>
        <v>1</v>
      </c>
      <c r="E354" s="73">
        <f t="shared" si="11"/>
        <v>1.46538203002465</v>
      </c>
      <c r="F354" s="77">
        <v>4463</v>
      </c>
    </row>
    <row r="355" s="55" customFormat="1" spans="1:6">
      <c r="A355" s="75" t="s">
        <v>305</v>
      </c>
      <c r="B355" s="76">
        <f t="shared" si="12"/>
        <v>5</v>
      </c>
      <c r="C355" s="71">
        <v>5</v>
      </c>
      <c r="D355" s="72">
        <f t="shared" si="10"/>
        <v>1</v>
      </c>
      <c r="E355" s="73"/>
      <c r="F355" s="77"/>
    </row>
    <row r="356" s="55" customFormat="1" spans="1:6">
      <c r="A356" s="78" t="s">
        <v>304</v>
      </c>
      <c r="B356" s="79">
        <v>5</v>
      </c>
      <c r="C356" s="71">
        <v>5</v>
      </c>
      <c r="D356" s="72">
        <f t="shared" si="10"/>
        <v>1</v>
      </c>
      <c r="E356" s="73"/>
      <c r="F356" s="77"/>
    </row>
    <row r="357" s="55" customFormat="1" spans="1:6">
      <c r="A357" s="75" t="s">
        <v>306</v>
      </c>
      <c r="B357" s="76">
        <f>B358+B363</f>
        <v>540</v>
      </c>
      <c r="C357" s="71">
        <v>479</v>
      </c>
      <c r="D357" s="72">
        <f t="shared" si="10"/>
        <v>0.887037037037037</v>
      </c>
      <c r="E357" s="73">
        <f t="shared" si="11"/>
        <v>0.630263157894737</v>
      </c>
      <c r="F357" s="77">
        <v>760</v>
      </c>
    </row>
    <row r="358" s="55" customFormat="1" spans="1:6">
      <c r="A358" s="75" t="s">
        <v>307</v>
      </c>
      <c r="B358" s="76">
        <f t="shared" si="12"/>
        <v>250</v>
      </c>
      <c r="C358" s="71">
        <v>187</v>
      </c>
      <c r="D358" s="72">
        <f t="shared" si="10"/>
        <v>0.748</v>
      </c>
      <c r="E358" s="73">
        <f t="shared" si="11"/>
        <v>0.333928571428571</v>
      </c>
      <c r="F358" s="77">
        <v>560</v>
      </c>
    </row>
    <row r="359" s="55" customFormat="1" spans="1:6">
      <c r="A359" s="78" t="s">
        <v>8</v>
      </c>
      <c r="B359" s="79">
        <v>250</v>
      </c>
      <c r="C359" s="71">
        <v>81</v>
      </c>
      <c r="D359" s="72">
        <f t="shared" si="10"/>
        <v>0.324</v>
      </c>
      <c r="E359" s="73">
        <f t="shared" si="11"/>
        <v>0.144642857142857</v>
      </c>
      <c r="F359" s="77">
        <v>560</v>
      </c>
    </row>
    <row r="360" s="55" customFormat="1" spans="1:6">
      <c r="A360" s="90" t="s">
        <v>308</v>
      </c>
      <c r="B360" s="79"/>
      <c r="C360" s="71">
        <v>106</v>
      </c>
      <c r="D360" s="72"/>
      <c r="E360" s="73"/>
      <c r="F360" s="77"/>
    </row>
    <row r="361" s="55" customFormat="1" spans="1:6">
      <c r="A361" s="5" t="s">
        <v>309</v>
      </c>
      <c r="B361" s="79"/>
      <c r="C361" s="71">
        <v>1</v>
      </c>
      <c r="D361" s="72"/>
      <c r="E361" s="73">
        <f t="shared" si="11"/>
        <v>0.005</v>
      </c>
      <c r="F361" s="77">
        <v>200</v>
      </c>
    </row>
    <row r="362" s="55" customFormat="1" spans="1:6">
      <c r="A362" s="90" t="s">
        <v>310</v>
      </c>
      <c r="B362" s="79"/>
      <c r="C362" s="71">
        <v>1</v>
      </c>
      <c r="D362" s="72"/>
      <c r="E362" s="73">
        <f t="shared" si="11"/>
        <v>0.005</v>
      </c>
      <c r="F362" s="77">
        <v>200</v>
      </c>
    </row>
    <row r="363" s="55" customFormat="1" spans="1:6">
      <c r="A363" s="75" t="s">
        <v>311</v>
      </c>
      <c r="B363" s="76">
        <f>SUM(B364:B365)</f>
        <v>290</v>
      </c>
      <c r="C363" s="71">
        <v>291</v>
      </c>
      <c r="D363" s="72">
        <f t="shared" si="10"/>
        <v>1.00344827586207</v>
      </c>
      <c r="E363" s="73"/>
      <c r="F363" s="77"/>
    </row>
    <row r="364" s="55" customFormat="1" spans="1:6">
      <c r="A364" s="78" t="s">
        <v>312</v>
      </c>
      <c r="B364" s="79">
        <v>270</v>
      </c>
      <c r="C364" s="71">
        <v>271</v>
      </c>
      <c r="D364" s="72">
        <f t="shared" si="10"/>
        <v>1.0037037037037</v>
      </c>
      <c r="E364" s="73"/>
      <c r="F364" s="77"/>
    </row>
    <row r="365" s="55" customFormat="1" spans="1:6">
      <c r="A365" s="78" t="s">
        <v>313</v>
      </c>
      <c r="B365" s="79">
        <v>20</v>
      </c>
      <c r="C365" s="71">
        <v>20</v>
      </c>
      <c r="D365" s="72">
        <f t="shared" si="10"/>
        <v>1</v>
      </c>
      <c r="E365" s="73"/>
      <c r="F365" s="77"/>
    </row>
    <row r="366" s="55" customFormat="1" ht="14.25" spans="1:6">
      <c r="A366" s="80" t="s">
        <v>314</v>
      </c>
      <c r="B366" s="81">
        <f>B367+B369+B371</f>
        <v>505</v>
      </c>
      <c r="C366" s="71">
        <v>2420</v>
      </c>
      <c r="D366" s="72">
        <f t="shared" si="10"/>
        <v>4.79207920792079</v>
      </c>
      <c r="E366" s="73">
        <f t="shared" si="11"/>
        <v>1.29828326180258</v>
      </c>
      <c r="F366" s="77">
        <v>1864</v>
      </c>
    </row>
    <row r="367" s="55" customFormat="1" spans="1:6">
      <c r="A367" s="97" t="s">
        <v>315</v>
      </c>
      <c r="B367" s="76">
        <f t="shared" ref="B367:B371" si="13">SUM(B368)</f>
        <v>314</v>
      </c>
      <c r="C367" s="71">
        <v>397</v>
      </c>
      <c r="D367" s="72">
        <f t="shared" si="10"/>
        <v>1.26433121019108</v>
      </c>
      <c r="E367" s="73"/>
      <c r="F367" s="77"/>
    </row>
    <row r="368" s="55" customFormat="1" spans="1:6">
      <c r="A368" s="78" t="s">
        <v>8</v>
      </c>
      <c r="B368" s="79">
        <v>314</v>
      </c>
      <c r="C368" s="71">
        <v>397</v>
      </c>
      <c r="D368" s="72">
        <f t="shared" si="10"/>
        <v>1.26433121019108</v>
      </c>
      <c r="E368" s="73"/>
      <c r="F368" s="77"/>
    </row>
    <row r="369" s="55" customFormat="1" spans="1:6">
      <c r="A369" s="75" t="s">
        <v>316</v>
      </c>
      <c r="B369" s="76">
        <f t="shared" si="13"/>
        <v>36</v>
      </c>
      <c r="C369" s="71">
        <v>15</v>
      </c>
      <c r="D369" s="72">
        <f t="shared" si="10"/>
        <v>0.416666666666667</v>
      </c>
      <c r="E369" s="73"/>
      <c r="F369" s="77"/>
    </row>
    <row r="370" s="55" customFormat="1" spans="1:6">
      <c r="A370" s="78" t="s">
        <v>312</v>
      </c>
      <c r="B370" s="79">
        <v>36</v>
      </c>
      <c r="C370" s="71">
        <v>15</v>
      </c>
      <c r="D370" s="72">
        <f t="shared" si="10"/>
        <v>0.416666666666667</v>
      </c>
      <c r="E370" s="73"/>
      <c r="F370" s="77"/>
    </row>
    <row r="371" s="55" customFormat="1" spans="1:6">
      <c r="A371" s="75" t="s">
        <v>317</v>
      </c>
      <c r="B371" s="76">
        <f t="shared" si="13"/>
        <v>155</v>
      </c>
      <c r="C371" s="71">
        <v>128</v>
      </c>
      <c r="D371" s="72">
        <f t="shared" si="10"/>
        <v>0.825806451612903</v>
      </c>
      <c r="E371" s="73"/>
      <c r="F371" s="77"/>
    </row>
    <row r="372" s="55" customFormat="1" spans="1:6">
      <c r="A372" s="78" t="s">
        <v>312</v>
      </c>
      <c r="B372" s="79">
        <v>155</v>
      </c>
      <c r="C372" s="71">
        <v>128</v>
      </c>
      <c r="D372" s="72">
        <f t="shared" si="10"/>
        <v>0.825806451612903</v>
      </c>
      <c r="E372" s="73"/>
      <c r="F372" s="77"/>
    </row>
    <row r="373" s="55" customFormat="1" spans="1:6">
      <c r="A373" s="5" t="s">
        <v>318</v>
      </c>
      <c r="B373" s="76"/>
      <c r="C373" s="71">
        <v>1</v>
      </c>
      <c r="D373" s="72"/>
      <c r="E373" s="73"/>
      <c r="F373" s="77"/>
    </row>
    <row r="374" s="55" customFormat="1" spans="1:6">
      <c r="A374" s="90" t="s">
        <v>319</v>
      </c>
      <c r="B374" s="79"/>
      <c r="C374" s="71">
        <v>1</v>
      </c>
      <c r="D374" s="72"/>
      <c r="E374" s="73"/>
      <c r="F374" s="77"/>
    </row>
    <row r="375" s="55" customFormat="1" spans="1:6">
      <c r="A375" s="5" t="s">
        <v>320</v>
      </c>
      <c r="B375" s="76"/>
      <c r="C375" s="71">
        <v>1879</v>
      </c>
      <c r="D375" s="72"/>
      <c r="E375" s="73"/>
      <c r="F375" s="77"/>
    </row>
    <row r="376" s="55" customFormat="1" spans="1:6">
      <c r="A376" s="90" t="s">
        <v>321</v>
      </c>
      <c r="B376" s="79"/>
      <c r="C376" s="71">
        <v>1627</v>
      </c>
      <c r="D376" s="72"/>
      <c r="E376" s="73">
        <f t="shared" si="11"/>
        <v>1.36493288590604</v>
      </c>
      <c r="F376" s="77">
        <v>1192</v>
      </c>
    </row>
    <row r="377" s="55" customFormat="1" spans="1:6">
      <c r="A377" s="90" t="s">
        <v>322</v>
      </c>
      <c r="B377" s="76"/>
      <c r="C377" s="71">
        <v>36</v>
      </c>
      <c r="D377" s="72"/>
      <c r="E377" s="73">
        <f t="shared" si="11"/>
        <v>0.0535714285714286</v>
      </c>
      <c r="F377" s="77">
        <v>672</v>
      </c>
    </row>
    <row r="378" s="55" customFormat="1" ht="14.25" spans="1:6">
      <c r="A378" s="90" t="s">
        <v>323</v>
      </c>
      <c r="B378" s="81"/>
      <c r="C378" s="71">
        <v>216</v>
      </c>
      <c r="D378" s="72"/>
      <c r="E378" s="73"/>
      <c r="F378" s="77"/>
    </row>
    <row r="379" s="55" customFormat="1" spans="1:6">
      <c r="A379" s="75" t="s">
        <v>324</v>
      </c>
      <c r="B379" s="76">
        <f>B380</f>
        <v>3470</v>
      </c>
      <c r="C379" s="71"/>
      <c r="D379" s="72">
        <f t="shared" si="10"/>
        <v>0</v>
      </c>
      <c r="E379" s="73"/>
      <c r="F379" s="77"/>
    </row>
    <row r="380" s="55" customFormat="1" spans="1:6">
      <c r="A380" s="75" t="s">
        <v>325</v>
      </c>
      <c r="B380" s="76">
        <f>SUM(B381)</f>
        <v>3470</v>
      </c>
      <c r="C380" s="71"/>
      <c r="D380" s="72">
        <f t="shared" si="10"/>
        <v>0</v>
      </c>
      <c r="E380" s="73"/>
      <c r="F380" s="77"/>
    </row>
    <row r="381" s="55" customFormat="1" ht="14.25" spans="1:6">
      <c r="A381" s="78" t="s">
        <v>326</v>
      </c>
      <c r="B381" s="88">
        <v>3470</v>
      </c>
      <c r="C381" s="71">
        <v>34</v>
      </c>
      <c r="D381" s="72">
        <f t="shared" si="10"/>
        <v>0.00979827089337176</v>
      </c>
      <c r="E381" s="73"/>
      <c r="F381" s="77"/>
    </row>
    <row r="382" s="55" customFormat="1" spans="1:6">
      <c r="A382" s="98" t="s">
        <v>327</v>
      </c>
      <c r="B382" s="76"/>
      <c r="C382" s="71">
        <v>34</v>
      </c>
      <c r="D382" s="72"/>
      <c r="E382" s="73">
        <f t="shared" si="11"/>
        <v>0.0626151012891344</v>
      </c>
      <c r="F382" s="77">
        <f>F383</f>
        <v>543</v>
      </c>
    </row>
    <row r="383" s="55" customFormat="1" ht="14.25" spans="1:6">
      <c r="A383" s="90" t="s">
        <v>328</v>
      </c>
      <c r="B383" s="88"/>
      <c r="C383" s="71">
        <v>34</v>
      </c>
      <c r="D383" s="72"/>
      <c r="E383" s="73">
        <f t="shared" si="11"/>
        <v>0.0626151012891344</v>
      </c>
      <c r="F383" s="77">
        <v>543</v>
      </c>
    </row>
    <row r="384" s="55" customFormat="1" spans="1:6">
      <c r="A384" s="75" t="s">
        <v>329</v>
      </c>
      <c r="B384" s="76">
        <f>B385</f>
        <v>6739</v>
      </c>
      <c r="C384" s="71">
        <v>5532</v>
      </c>
      <c r="D384" s="72">
        <f t="shared" si="10"/>
        <v>0.820893307612405</v>
      </c>
      <c r="E384" s="73">
        <f t="shared" si="11"/>
        <v>1.01541850220264</v>
      </c>
      <c r="F384" s="77">
        <f>F385</f>
        <v>5448</v>
      </c>
    </row>
    <row r="385" s="55" customFormat="1" spans="1:6">
      <c r="A385" s="75" t="s">
        <v>330</v>
      </c>
      <c r="B385" s="76">
        <f>SUM(B386:B386)</f>
        <v>6739</v>
      </c>
      <c r="C385" s="71">
        <v>5532</v>
      </c>
      <c r="D385" s="72">
        <f t="shared" si="10"/>
        <v>0.820893307612405</v>
      </c>
      <c r="E385" s="73">
        <f t="shared" si="11"/>
        <v>1.01541850220264</v>
      </c>
      <c r="F385" s="77">
        <v>5448</v>
      </c>
    </row>
    <row r="386" s="55" customFormat="1" spans="1:6">
      <c r="A386" s="78" t="s">
        <v>331</v>
      </c>
      <c r="B386" s="79">
        <v>6739</v>
      </c>
      <c r="C386" s="71">
        <v>5532</v>
      </c>
      <c r="D386" s="72">
        <f t="shared" si="10"/>
        <v>0.820893307612405</v>
      </c>
      <c r="E386" s="73"/>
      <c r="F386" s="77"/>
    </row>
    <row r="387" s="55" customFormat="1" spans="1:6">
      <c r="A387" s="5" t="s">
        <v>332</v>
      </c>
      <c r="B387" s="79"/>
      <c r="C387" s="71">
        <v>31</v>
      </c>
      <c r="D387" s="72"/>
      <c r="E387" s="73">
        <f t="shared" si="11"/>
        <v>0.316326530612245</v>
      </c>
      <c r="F387" s="77">
        <v>98</v>
      </c>
    </row>
    <row r="388" ht="14.25" spans="1:6">
      <c r="A388" s="78" t="s">
        <v>333</v>
      </c>
      <c r="B388" s="79"/>
      <c r="C388" s="71">
        <v>31</v>
      </c>
      <c r="D388" s="72"/>
      <c r="E388" s="73"/>
      <c r="F388" s="77"/>
    </row>
    <row r="389" ht="14.25" spans="1:5">
      <c r="A389" s="99" t="s">
        <v>334</v>
      </c>
      <c r="B389" s="100">
        <f>B3+B74+B77+B96+B112+B120+B142+B185+B219+B243+B256+B307+B321+B327+B337+B346+B357+B366+B379+B384</f>
        <v>293455</v>
      </c>
      <c r="C389" s="71">
        <f>C3+C74+C77+C96+C112+C120+C142+C185+C219+C243+C256+C307+C321+C327+C337+C346+C357+C366+C382+C384+C387</f>
        <v>432711</v>
      </c>
      <c r="D389" s="72">
        <f>C389/B389</f>
        <v>1.47453953757816</v>
      </c>
      <c r="E389" s="73"/>
    </row>
  </sheetData>
  <mergeCells count="5">
    <mergeCell ref="A1:A2"/>
    <mergeCell ref="B1:B2"/>
    <mergeCell ref="C1:C2"/>
    <mergeCell ref="D1:D2"/>
    <mergeCell ref="E1:E2"/>
  </mergeCells>
  <pageMargins left="0.699305555555556" right="0.699305555555556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388"/>
  <sheetViews>
    <sheetView tabSelected="1" zoomScale="110" zoomScaleNormal="110" workbookViewId="0">
      <selection activeCell="C10" sqref="C10"/>
    </sheetView>
  </sheetViews>
  <sheetFormatPr defaultColWidth="9" defaultRowHeight="13.5" outlineLevelCol="5"/>
  <cols>
    <col min="1" max="1" width="41.475" style="26" customWidth="1"/>
    <col min="2" max="2" width="10.45" style="26" customWidth="1"/>
    <col min="3" max="3" width="13.5" style="26" customWidth="1"/>
    <col min="4" max="4" width="13.5" style="27" customWidth="1"/>
    <col min="5" max="5" width="12.0333333333333" style="27" customWidth="1"/>
    <col min="6" max="6" width="10.5666666666667" style="26" customWidth="1"/>
    <col min="7" max="7" width="39.9916666666667" customWidth="1"/>
  </cols>
  <sheetData>
    <row r="1" s="23" customFormat="1" ht="24" customHeight="1" spans="1:6">
      <c r="A1" s="28" t="s">
        <v>335</v>
      </c>
      <c r="B1" s="28"/>
      <c r="C1" s="29"/>
      <c r="D1" s="30"/>
      <c r="E1" s="31"/>
      <c r="F1" s="32"/>
    </row>
    <row r="2" s="24" customFormat="1" ht="54" customHeight="1" spans="1:6">
      <c r="A2" s="33" t="s">
        <v>336</v>
      </c>
      <c r="B2" s="33"/>
      <c r="C2" s="34"/>
      <c r="D2" s="35"/>
      <c r="E2" s="36"/>
      <c r="F2" s="37"/>
    </row>
    <row r="3" s="24" customFormat="1" ht="21" customHeight="1" spans="1:6">
      <c r="A3" s="38"/>
      <c r="B3" s="38"/>
      <c r="C3" s="37"/>
      <c r="D3" s="39"/>
      <c r="E3" s="40" t="s">
        <v>337</v>
      </c>
      <c r="F3" s="37"/>
    </row>
    <row r="4" spans="1:6">
      <c r="A4" s="41" t="s">
        <v>0</v>
      </c>
      <c r="B4" s="41" t="s">
        <v>1</v>
      </c>
      <c r="C4" s="42" t="s">
        <v>338</v>
      </c>
      <c r="D4" s="42" t="s">
        <v>339</v>
      </c>
      <c r="E4" s="43" t="s">
        <v>3</v>
      </c>
      <c r="F4" s="43" t="s">
        <v>4</v>
      </c>
    </row>
    <row r="5" spans="1:6">
      <c r="A5" s="41"/>
      <c r="B5" s="41"/>
      <c r="C5" s="44"/>
      <c r="D5" s="44"/>
      <c r="E5" s="43"/>
      <c r="F5" s="43"/>
    </row>
    <row r="6" ht="30" customHeight="1" spans="1:6">
      <c r="A6" s="6" t="s">
        <v>6</v>
      </c>
      <c r="B6" s="2">
        <v>42590</v>
      </c>
      <c r="C6" s="45">
        <v>46755</v>
      </c>
      <c r="D6" s="45">
        <v>49851</v>
      </c>
      <c r="E6" s="46">
        <f t="shared" ref="E6:E27" si="0">D6/B6</f>
        <v>1.17048602958441</v>
      </c>
      <c r="F6" s="46">
        <f>D6/C6</f>
        <v>1.06621751684312</v>
      </c>
    </row>
    <row r="7" ht="30" customHeight="1" spans="1:6">
      <c r="A7" s="6" t="s">
        <v>7</v>
      </c>
      <c r="B7" s="2">
        <v>1536</v>
      </c>
      <c r="C7" s="47">
        <v>1671</v>
      </c>
      <c r="D7" s="47">
        <v>1776</v>
      </c>
      <c r="E7" s="46">
        <f t="shared" si="0"/>
        <v>1.15625</v>
      </c>
      <c r="F7" s="46">
        <f>D7/C7</f>
        <v>1.06283662477558</v>
      </c>
    </row>
    <row r="8" ht="30" customHeight="1" spans="1:6">
      <c r="A8" s="48" t="s">
        <v>8</v>
      </c>
      <c r="B8" s="49">
        <v>1511</v>
      </c>
      <c r="C8" s="47">
        <v>1671</v>
      </c>
      <c r="D8" s="47">
        <v>1717</v>
      </c>
      <c r="E8" s="46">
        <f t="shared" si="0"/>
        <v>1.13633355393779</v>
      </c>
      <c r="F8" s="46">
        <f>D8/C8</f>
        <v>1.02752842609216</v>
      </c>
    </row>
    <row r="9" ht="30" customHeight="1" spans="1:6">
      <c r="A9" s="48" t="s">
        <v>340</v>
      </c>
      <c r="B9" s="49">
        <v>25</v>
      </c>
      <c r="C9" s="47"/>
      <c r="D9" s="47">
        <v>59</v>
      </c>
      <c r="E9" s="46">
        <f t="shared" si="0"/>
        <v>2.36</v>
      </c>
      <c r="F9" s="46"/>
    </row>
    <row r="10" ht="30" customHeight="1" spans="1:6">
      <c r="A10" s="6" t="s">
        <v>9</v>
      </c>
      <c r="B10" s="2">
        <v>1124</v>
      </c>
      <c r="C10" s="47">
        <v>1134</v>
      </c>
      <c r="D10" s="47">
        <v>1329</v>
      </c>
      <c r="E10" s="46">
        <f t="shared" si="0"/>
        <v>1.18238434163701</v>
      </c>
      <c r="F10" s="46">
        <f t="shared" ref="F10:F27" si="1">D10/C10</f>
        <v>1.17195767195767</v>
      </c>
    </row>
    <row r="11" ht="30" customHeight="1" spans="1:6">
      <c r="A11" s="48" t="s">
        <v>8</v>
      </c>
      <c r="B11" s="49">
        <v>1124</v>
      </c>
      <c r="C11" s="47">
        <v>1134</v>
      </c>
      <c r="D11" s="47">
        <v>1329</v>
      </c>
      <c r="E11" s="46">
        <f t="shared" si="0"/>
        <v>1.18238434163701</v>
      </c>
      <c r="F11" s="46">
        <f t="shared" si="1"/>
        <v>1.17195767195767</v>
      </c>
    </row>
    <row r="12" ht="30" customHeight="1" spans="1:6">
      <c r="A12" s="6" t="s">
        <v>10</v>
      </c>
      <c r="B12" s="2">
        <v>17542</v>
      </c>
      <c r="C12" s="47">
        <v>21742</v>
      </c>
      <c r="D12" s="47">
        <v>21903</v>
      </c>
      <c r="E12" s="46">
        <f t="shared" si="0"/>
        <v>1.24860335195531</v>
      </c>
      <c r="F12" s="46">
        <f t="shared" si="1"/>
        <v>1.00740502253703</v>
      </c>
    </row>
    <row r="13" ht="30" customHeight="1" spans="1:6">
      <c r="A13" s="48" t="s">
        <v>8</v>
      </c>
      <c r="B13" s="49">
        <v>16297</v>
      </c>
      <c r="C13" s="47">
        <v>21310</v>
      </c>
      <c r="D13" s="47">
        <v>19747</v>
      </c>
      <c r="E13" s="46">
        <f t="shared" si="0"/>
        <v>1.2116954040621</v>
      </c>
      <c r="F13" s="46">
        <f t="shared" si="1"/>
        <v>0.926654152979822</v>
      </c>
    </row>
    <row r="14" ht="30" customHeight="1" spans="1:6">
      <c r="A14" s="48" t="s">
        <v>340</v>
      </c>
      <c r="B14" s="49">
        <v>157</v>
      </c>
      <c r="C14" s="47">
        <v>39</v>
      </c>
      <c r="D14" s="47">
        <v>149</v>
      </c>
      <c r="E14" s="46">
        <f t="shared" si="0"/>
        <v>0.949044585987261</v>
      </c>
      <c r="F14" s="46">
        <f t="shared" si="1"/>
        <v>3.82051282051282</v>
      </c>
    </row>
    <row r="15" ht="30" customHeight="1" spans="1:6">
      <c r="A15" s="48" t="s">
        <v>11</v>
      </c>
      <c r="B15" s="49">
        <v>315</v>
      </c>
      <c r="C15" s="47">
        <v>255</v>
      </c>
      <c r="D15" s="47">
        <v>321</v>
      </c>
      <c r="E15" s="46">
        <f t="shared" si="0"/>
        <v>1.01904761904762</v>
      </c>
      <c r="F15" s="46">
        <f t="shared" si="1"/>
        <v>1.25882352941176</v>
      </c>
    </row>
    <row r="16" ht="30" customHeight="1" spans="1:6">
      <c r="A16" s="48" t="s">
        <v>12</v>
      </c>
      <c r="B16" s="49">
        <v>773</v>
      </c>
      <c r="C16" s="47">
        <v>138</v>
      </c>
      <c r="D16" s="47">
        <v>1686</v>
      </c>
      <c r="E16" s="46">
        <f t="shared" si="0"/>
        <v>2.18111254851229</v>
      </c>
      <c r="F16" s="46">
        <f t="shared" si="1"/>
        <v>12.2173913043478</v>
      </c>
    </row>
    <row r="17" ht="30" customHeight="1" spans="1:6">
      <c r="A17" s="6" t="s">
        <v>13</v>
      </c>
      <c r="B17" s="2">
        <v>1659</v>
      </c>
      <c r="C17" s="47">
        <v>3041</v>
      </c>
      <c r="D17" s="47">
        <v>3093</v>
      </c>
      <c r="E17" s="46">
        <f t="shared" si="0"/>
        <v>1.86437613019892</v>
      </c>
      <c r="F17" s="46">
        <f t="shared" si="1"/>
        <v>1.01709963827688</v>
      </c>
    </row>
    <row r="18" ht="30" customHeight="1" spans="1:6">
      <c r="A18" s="48" t="s">
        <v>8</v>
      </c>
      <c r="B18" s="49">
        <v>1659</v>
      </c>
      <c r="C18" s="47">
        <v>2549</v>
      </c>
      <c r="D18" s="47">
        <v>3093</v>
      </c>
      <c r="E18" s="46">
        <f t="shared" si="0"/>
        <v>1.86437613019892</v>
      </c>
      <c r="F18" s="46">
        <f t="shared" si="1"/>
        <v>1.21341702628482</v>
      </c>
    </row>
    <row r="19" ht="30" customHeight="1" spans="1:6">
      <c r="A19" s="6" t="s">
        <v>16</v>
      </c>
      <c r="B19" s="2">
        <v>504</v>
      </c>
      <c r="C19" s="47">
        <v>819</v>
      </c>
      <c r="D19" s="47">
        <v>523</v>
      </c>
      <c r="E19" s="46">
        <f t="shared" si="0"/>
        <v>1.03769841269841</v>
      </c>
      <c r="F19" s="46">
        <f t="shared" si="1"/>
        <v>0.638583638583639</v>
      </c>
    </row>
    <row r="20" ht="30" customHeight="1" spans="1:6">
      <c r="A20" s="48" t="s">
        <v>8</v>
      </c>
      <c r="B20" s="49">
        <v>504</v>
      </c>
      <c r="C20" s="47">
        <v>819</v>
      </c>
      <c r="D20" s="47">
        <v>523</v>
      </c>
      <c r="E20" s="46">
        <f t="shared" si="0"/>
        <v>1.03769841269841</v>
      </c>
      <c r="F20" s="46">
        <f t="shared" si="1"/>
        <v>0.638583638583639</v>
      </c>
    </row>
    <row r="21" ht="30" customHeight="1" spans="1:6">
      <c r="A21" s="6" t="s">
        <v>18</v>
      </c>
      <c r="B21" s="2">
        <v>2031</v>
      </c>
      <c r="C21" s="47">
        <v>2322</v>
      </c>
      <c r="D21" s="47">
        <v>2798</v>
      </c>
      <c r="E21" s="46">
        <f t="shared" si="0"/>
        <v>1.37764647956672</v>
      </c>
      <c r="F21" s="46">
        <f t="shared" si="1"/>
        <v>1.20499569336779</v>
      </c>
    </row>
    <row r="22" ht="30" customHeight="1" spans="1:6">
      <c r="A22" s="48" t="s">
        <v>8</v>
      </c>
      <c r="B22" s="49">
        <v>1919</v>
      </c>
      <c r="C22" s="47">
        <v>2001</v>
      </c>
      <c r="D22" s="47">
        <v>2713</v>
      </c>
      <c r="E22" s="46">
        <f t="shared" si="0"/>
        <v>1.4137571651902</v>
      </c>
      <c r="F22" s="46">
        <f t="shared" si="1"/>
        <v>1.35582208895552</v>
      </c>
    </row>
    <row r="23" ht="30" customHeight="1" spans="1:6">
      <c r="A23" s="48" t="s">
        <v>19</v>
      </c>
      <c r="B23" s="49">
        <v>112</v>
      </c>
      <c r="C23" s="47">
        <v>87</v>
      </c>
      <c r="D23" s="47">
        <v>85</v>
      </c>
      <c r="E23" s="46">
        <f t="shared" si="0"/>
        <v>0.758928571428571</v>
      </c>
      <c r="F23" s="46">
        <f t="shared" si="1"/>
        <v>0.977011494252874</v>
      </c>
    </row>
    <row r="24" ht="30" customHeight="1" spans="1:6">
      <c r="A24" s="6" t="s">
        <v>22</v>
      </c>
      <c r="B24" s="2">
        <v>110</v>
      </c>
      <c r="C24" s="47">
        <v>116</v>
      </c>
      <c r="D24" s="47">
        <v>122</v>
      </c>
      <c r="E24" s="46">
        <f t="shared" si="0"/>
        <v>1.10909090909091</v>
      </c>
      <c r="F24" s="46">
        <f t="shared" si="1"/>
        <v>1.05172413793103</v>
      </c>
    </row>
    <row r="25" ht="30" customHeight="1" spans="1:6">
      <c r="A25" s="48" t="s">
        <v>8</v>
      </c>
      <c r="B25" s="49">
        <v>110</v>
      </c>
      <c r="C25" s="47">
        <v>116</v>
      </c>
      <c r="D25" s="47">
        <v>122</v>
      </c>
      <c r="E25" s="46">
        <f t="shared" si="0"/>
        <v>1.10909090909091</v>
      </c>
      <c r="F25" s="46">
        <f t="shared" si="1"/>
        <v>1.05172413793103</v>
      </c>
    </row>
    <row r="26" ht="30" customHeight="1" spans="1:6">
      <c r="A26" s="6" t="s">
        <v>23</v>
      </c>
      <c r="B26" s="2">
        <v>824</v>
      </c>
      <c r="C26" s="47">
        <v>1017</v>
      </c>
      <c r="D26" s="47">
        <v>968</v>
      </c>
      <c r="E26" s="46">
        <f t="shared" si="0"/>
        <v>1.1747572815534</v>
      </c>
      <c r="F26" s="46">
        <f t="shared" si="1"/>
        <v>0.951819075712881</v>
      </c>
    </row>
    <row r="27" ht="30" customHeight="1" spans="1:6">
      <c r="A27" s="48" t="s">
        <v>8</v>
      </c>
      <c r="B27" s="49">
        <v>814</v>
      </c>
      <c r="C27" s="47">
        <v>1007</v>
      </c>
      <c r="D27" s="47">
        <v>963</v>
      </c>
      <c r="E27" s="46">
        <f t="shared" si="0"/>
        <v>1.18304668304668</v>
      </c>
      <c r="F27" s="46">
        <f t="shared" si="1"/>
        <v>0.95630585898709</v>
      </c>
    </row>
    <row r="28" ht="30" customHeight="1" spans="1:6">
      <c r="A28" s="48" t="s">
        <v>8</v>
      </c>
      <c r="B28" s="49">
        <v>544</v>
      </c>
      <c r="C28" s="47">
        <v>550</v>
      </c>
      <c r="D28" s="47">
        <v>624</v>
      </c>
      <c r="E28" s="46">
        <f t="shared" ref="E28:E59" si="2">D28/B28</f>
        <v>1.14705882352941</v>
      </c>
      <c r="F28" s="46">
        <f t="shared" ref="F28:F57" si="3">D28/C28</f>
        <v>1.13454545454545</v>
      </c>
    </row>
    <row r="29" ht="30" customHeight="1" spans="1:6">
      <c r="A29" s="48" t="s">
        <v>38</v>
      </c>
      <c r="B29" s="49">
        <v>1426</v>
      </c>
      <c r="C29" s="47">
        <v>474</v>
      </c>
      <c r="D29" s="47">
        <v>730</v>
      </c>
      <c r="E29" s="46">
        <f t="shared" si="2"/>
        <v>0.511921458625526</v>
      </c>
      <c r="F29" s="46">
        <f t="shared" si="3"/>
        <v>1.54008438818565</v>
      </c>
    </row>
    <row r="30" ht="30" customHeight="1" spans="1:6">
      <c r="A30" s="6" t="s">
        <v>40</v>
      </c>
      <c r="B30" s="2">
        <v>1853</v>
      </c>
      <c r="C30" s="47">
        <v>2320</v>
      </c>
      <c r="D30" s="47">
        <v>2207</v>
      </c>
      <c r="E30" s="46">
        <f t="shared" si="2"/>
        <v>1.19104155423637</v>
      </c>
      <c r="F30" s="46">
        <f t="shared" si="3"/>
        <v>0.951293103448276</v>
      </c>
    </row>
    <row r="31" ht="30" customHeight="1" spans="1:6">
      <c r="A31" s="48" t="s">
        <v>8</v>
      </c>
      <c r="B31" s="49">
        <v>1853</v>
      </c>
      <c r="C31" s="47">
        <v>2090</v>
      </c>
      <c r="D31" s="47">
        <v>2207</v>
      </c>
      <c r="E31" s="46">
        <f t="shared" si="2"/>
        <v>1.19104155423637</v>
      </c>
      <c r="F31" s="46">
        <f t="shared" si="3"/>
        <v>1.05598086124402</v>
      </c>
    </row>
    <row r="32" ht="30" customHeight="1" spans="1:6">
      <c r="A32" s="6" t="s">
        <v>42</v>
      </c>
      <c r="B32" s="2">
        <v>1064</v>
      </c>
      <c r="C32" s="47">
        <v>1180</v>
      </c>
      <c r="D32" s="47">
        <v>1122</v>
      </c>
      <c r="E32" s="46">
        <f t="shared" si="2"/>
        <v>1.05451127819549</v>
      </c>
      <c r="F32" s="46">
        <f t="shared" si="3"/>
        <v>0.950847457627119</v>
      </c>
    </row>
    <row r="33" ht="30" customHeight="1" spans="1:6">
      <c r="A33" s="48" t="s">
        <v>8</v>
      </c>
      <c r="B33" s="49">
        <v>802</v>
      </c>
      <c r="C33" s="47">
        <v>862</v>
      </c>
      <c r="D33" s="47">
        <v>867</v>
      </c>
      <c r="E33" s="46">
        <f t="shared" si="2"/>
        <v>1.08104738154613</v>
      </c>
      <c r="F33" s="46">
        <f t="shared" si="3"/>
        <v>1.00580046403712</v>
      </c>
    </row>
    <row r="34" ht="30" customHeight="1" spans="1:6">
      <c r="A34" s="48" t="s">
        <v>341</v>
      </c>
      <c r="B34" s="49">
        <v>262</v>
      </c>
      <c r="C34" s="47"/>
      <c r="D34" s="47">
        <v>255</v>
      </c>
      <c r="E34" s="46">
        <f t="shared" si="2"/>
        <v>0.973282442748092</v>
      </c>
      <c r="F34" s="46"/>
    </row>
    <row r="35" ht="30" customHeight="1" spans="1:6">
      <c r="A35" s="6" t="s">
        <v>44</v>
      </c>
      <c r="B35" s="2">
        <v>298</v>
      </c>
      <c r="C35" s="47">
        <v>510</v>
      </c>
      <c r="D35" s="47">
        <v>445</v>
      </c>
      <c r="E35" s="46">
        <f t="shared" si="2"/>
        <v>1.49328859060403</v>
      </c>
      <c r="F35" s="46">
        <f t="shared" si="3"/>
        <v>0.872549019607843</v>
      </c>
    </row>
    <row r="36" ht="30" customHeight="1" spans="1:6">
      <c r="A36" s="48" t="s">
        <v>8</v>
      </c>
      <c r="B36" s="49">
        <v>298</v>
      </c>
      <c r="C36" s="47">
        <v>510</v>
      </c>
      <c r="D36" s="47">
        <v>445</v>
      </c>
      <c r="E36" s="46">
        <f t="shared" si="2"/>
        <v>1.49328859060403</v>
      </c>
      <c r="F36" s="46">
        <f t="shared" si="3"/>
        <v>0.872549019607843</v>
      </c>
    </row>
    <row r="37" ht="30" customHeight="1" spans="1:6">
      <c r="A37" s="6" t="s">
        <v>45</v>
      </c>
      <c r="B37" s="2">
        <v>2394</v>
      </c>
      <c r="C37" s="47">
        <v>1381</v>
      </c>
      <c r="D37" s="47">
        <v>2504</v>
      </c>
      <c r="E37" s="46">
        <f t="shared" si="2"/>
        <v>1.04594820384294</v>
      </c>
      <c r="F37" s="46">
        <f t="shared" si="3"/>
        <v>1.81317885590152</v>
      </c>
    </row>
    <row r="38" ht="30" customHeight="1" spans="1:6">
      <c r="A38" s="48" t="s">
        <v>8</v>
      </c>
      <c r="B38" s="49">
        <v>694</v>
      </c>
      <c r="C38" s="47">
        <v>781</v>
      </c>
      <c r="D38" s="47">
        <v>757</v>
      </c>
      <c r="E38" s="46">
        <f t="shared" si="2"/>
        <v>1.09077809798271</v>
      </c>
      <c r="F38" s="46">
        <f t="shared" si="3"/>
        <v>0.969270166453265</v>
      </c>
    </row>
    <row r="39" ht="30" customHeight="1" spans="1:6">
      <c r="A39" s="48" t="s">
        <v>46</v>
      </c>
      <c r="B39" s="49">
        <v>700</v>
      </c>
      <c r="C39" s="47">
        <v>440</v>
      </c>
      <c r="D39" s="47">
        <v>550</v>
      </c>
      <c r="E39" s="46">
        <f t="shared" si="2"/>
        <v>0.785714285714286</v>
      </c>
      <c r="F39" s="46">
        <f t="shared" si="3"/>
        <v>1.25</v>
      </c>
    </row>
    <row r="40" ht="30" customHeight="1" spans="1:6">
      <c r="A40" s="48" t="s">
        <v>342</v>
      </c>
      <c r="B40" s="49">
        <v>1000</v>
      </c>
      <c r="C40" s="47">
        <v>160</v>
      </c>
      <c r="D40" s="47">
        <v>1197</v>
      </c>
      <c r="E40" s="46">
        <f t="shared" si="2"/>
        <v>1.197</v>
      </c>
      <c r="F40" s="46">
        <f t="shared" si="3"/>
        <v>7.48125</v>
      </c>
    </row>
    <row r="41" ht="30" customHeight="1" spans="1:6">
      <c r="A41" s="2" t="s">
        <v>47</v>
      </c>
      <c r="B41" s="2">
        <v>303</v>
      </c>
      <c r="C41" s="47">
        <v>664</v>
      </c>
      <c r="D41" s="47">
        <v>374</v>
      </c>
      <c r="E41" s="46">
        <f t="shared" si="2"/>
        <v>1.23432343234323</v>
      </c>
      <c r="F41" s="46">
        <f t="shared" si="3"/>
        <v>0.563253012048193</v>
      </c>
    </row>
    <row r="42" ht="30" customHeight="1" spans="1:6">
      <c r="A42" s="48" t="s">
        <v>8</v>
      </c>
      <c r="B42" s="49">
        <v>303</v>
      </c>
      <c r="C42" s="47">
        <v>660</v>
      </c>
      <c r="D42" s="47">
        <v>374</v>
      </c>
      <c r="E42" s="46">
        <f t="shared" si="2"/>
        <v>1.23432343234323</v>
      </c>
      <c r="F42" s="46">
        <f t="shared" si="3"/>
        <v>0.566666666666667</v>
      </c>
    </row>
    <row r="43" ht="30" customHeight="1" spans="1:6">
      <c r="A43" s="6" t="s">
        <v>49</v>
      </c>
      <c r="B43" s="2">
        <v>2008</v>
      </c>
      <c r="C43" s="47">
        <v>1877</v>
      </c>
      <c r="D43" s="47">
        <v>2281</v>
      </c>
      <c r="E43" s="46">
        <f t="shared" si="2"/>
        <v>1.1359561752988</v>
      </c>
      <c r="F43" s="46">
        <f t="shared" si="3"/>
        <v>1.21523708044752</v>
      </c>
    </row>
    <row r="44" ht="30" customHeight="1" spans="1:6">
      <c r="A44" s="48" t="s">
        <v>8</v>
      </c>
      <c r="B44" s="49">
        <v>2000</v>
      </c>
      <c r="C44" s="47">
        <v>1848</v>
      </c>
      <c r="D44" s="47">
        <v>2253</v>
      </c>
      <c r="E44" s="46">
        <f t="shared" si="2"/>
        <v>1.1265</v>
      </c>
      <c r="F44" s="46">
        <f t="shared" si="3"/>
        <v>1.21915584415584</v>
      </c>
    </row>
    <row r="45" ht="30" customHeight="1" spans="1:6">
      <c r="A45" s="48" t="s">
        <v>343</v>
      </c>
      <c r="B45" s="49">
        <v>8</v>
      </c>
      <c r="C45" s="47">
        <v>24</v>
      </c>
      <c r="D45" s="47">
        <v>28</v>
      </c>
      <c r="E45" s="46">
        <f t="shared" si="2"/>
        <v>3.5</v>
      </c>
      <c r="F45" s="46">
        <f t="shared" si="3"/>
        <v>1.16666666666667</v>
      </c>
    </row>
    <row r="46" ht="30" customHeight="1" spans="1:6">
      <c r="A46" s="6" t="s">
        <v>52</v>
      </c>
      <c r="B46" s="2">
        <v>5434</v>
      </c>
      <c r="C46" s="47">
        <v>3164</v>
      </c>
      <c r="D46" s="47">
        <v>4537</v>
      </c>
      <c r="E46" s="46">
        <f t="shared" si="2"/>
        <v>0.834928229665072</v>
      </c>
      <c r="F46" s="46">
        <f t="shared" si="3"/>
        <v>1.43394437420986</v>
      </c>
    </row>
    <row r="47" ht="30" customHeight="1" spans="1:6">
      <c r="A47" s="48" t="s">
        <v>53</v>
      </c>
      <c r="B47" s="49">
        <v>5434</v>
      </c>
      <c r="C47" s="47">
        <v>3164</v>
      </c>
      <c r="D47" s="47">
        <v>4537</v>
      </c>
      <c r="E47" s="46">
        <f t="shared" si="2"/>
        <v>0.834928229665072</v>
      </c>
      <c r="F47" s="46">
        <f t="shared" si="3"/>
        <v>1.43394437420986</v>
      </c>
    </row>
    <row r="48" ht="30" customHeight="1" spans="1:6">
      <c r="A48" s="6" t="s">
        <v>54</v>
      </c>
      <c r="B48" s="2"/>
      <c r="C48" s="47"/>
      <c r="D48" s="45">
        <v>6</v>
      </c>
      <c r="E48" s="46"/>
      <c r="F48" s="46"/>
    </row>
    <row r="49" ht="30" customHeight="1" spans="1:6">
      <c r="A49" s="6" t="s">
        <v>55</v>
      </c>
      <c r="B49" s="49"/>
      <c r="C49" s="47"/>
      <c r="D49" s="47">
        <v>6</v>
      </c>
      <c r="E49" s="46"/>
      <c r="F49" s="46"/>
    </row>
    <row r="50" ht="30" customHeight="1" spans="1:6">
      <c r="A50" s="48" t="s">
        <v>56</v>
      </c>
      <c r="B50" s="49"/>
      <c r="C50" s="47"/>
      <c r="D50" s="47">
        <v>6</v>
      </c>
      <c r="E50" s="46"/>
      <c r="F50" s="46"/>
    </row>
    <row r="51" ht="30" customHeight="1" spans="1:6">
      <c r="A51" s="6" t="s">
        <v>57</v>
      </c>
      <c r="B51" s="2">
        <v>7879</v>
      </c>
      <c r="C51" s="2">
        <v>8126</v>
      </c>
      <c r="D51" s="2">
        <v>9251</v>
      </c>
      <c r="E51" s="46">
        <f t="shared" si="2"/>
        <v>1.17413377332149</v>
      </c>
      <c r="F51" s="46">
        <f t="shared" si="3"/>
        <v>1.13844449913857</v>
      </c>
    </row>
    <row r="52" ht="30" customHeight="1" spans="1:6">
      <c r="A52" s="6" t="s">
        <v>58</v>
      </c>
      <c r="B52" s="2">
        <f>SUM(B53:B53)</f>
        <v>20</v>
      </c>
      <c r="C52" s="47"/>
      <c r="D52" s="47"/>
      <c r="E52" s="46">
        <f t="shared" si="2"/>
        <v>0</v>
      </c>
      <c r="F52" s="46"/>
    </row>
    <row r="53" ht="30" customHeight="1" spans="1:6">
      <c r="A53" s="48" t="s">
        <v>59</v>
      </c>
      <c r="B53" s="49">
        <v>20</v>
      </c>
      <c r="C53" s="47"/>
      <c r="D53" s="47"/>
      <c r="E53" s="46">
        <f t="shared" si="2"/>
        <v>0</v>
      </c>
      <c r="F53" s="46"/>
    </row>
    <row r="54" ht="30" customHeight="1" spans="1:6">
      <c r="A54" s="6" t="s">
        <v>60</v>
      </c>
      <c r="B54" s="6">
        <v>6869</v>
      </c>
      <c r="C54" s="47">
        <v>7336</v>
      </c>
      <c r="D54" s="47">
        <v>7983</v>
      </c>
      <c r="E54" s="46">
        <f t="shared" si="2"/>
        <v>1.16217790071335</v>
      </c>
      <c r="F54" s="46">
        <f t="shared" si="3"/>
        <v>1.08819520174482</v>
      </c>
    </row>
    <row r="55" ht="30" customHeight="1" spans="1:6">
      <c r="A55" s="48" t="s">
        <v>61</v>
      </c>
      <c r="B55" s="48">
        <v>6221</v>
      </c>
      <c r="C55" s="47">
        <v>6602</v>
      </c>
      <c r="D55" s="47">
        <v>6774</v>
      </c>
      <c r="E55" s="46">
        <f t="shared" si="2"/>
        <v>1.08889246101913</v>
      </c>
      <c r="F55" s="46">
        <f t="shared" si="3"/>
        <v>1.02605271129961</v>
      </c>
    </row>
    <row r="56" ht="30" customHeight="1" spans="1:6">
      <c r="A56" s="50" t="s">
        <v>37</v>
      </c>
      <c r="B56" s="48">
        <v>13</v>
      </c>
      <c r="C56" s="47"/>
      <c r="D56" s="47">
        <v>13</v>
      </c>
      <c r="E56" s="46">
        <f t="shared" si="2"/>
        <v>1</v>
      </c>
      <c r="F56" s="46"/>
    </row>
    <row r="57" ht="30" customHeight="1" spans="1:6">
      <c r="A57" s="48" t="s">
        <v>63</v>
      </c>
      <c r="B57" s="48">
        <v>635</v>
      </c>
      <c r="C57" s="47">
        <v>734</v>
      </c>
      <c r="D57" s="47">
        <v>1196</v>
      </c>
      <c r="E57" s="46">
        <f t="shared" si="2"/>
        <v>1.88346456692913</v>
      </c>
      <c r="F57" s="46">
        <f t="shared" si="3"/>
        <v>1.62942779291553</v>
      </c>
    </row>
    <row r="58" ht="30" customHeight="1" spans="1:6">
      <c r="A58" s="6" t="s">
        <v>64</v>
      </c>
      <c r="B58" s="2">
        <v>85</v>
      </c>
      <c r="C58" s="47">
        <v>1</v>
      </c>
      <c r="D58" s="47">
        <v>196</v>
      </c>
      <c r="E58" s="46">
        <f t="shared" si="2"/>
        <v>2.30588235294118</v>
      </c>
      <c r="F58" s="46">
        <f t="shared" ref="F58:F121" si="4">D58/C58</f>
        <v>196</v>
      </c>
    </row>
    <row r="59" ht="30" customHeight="1" spans="1:6">
      <c r="A59" s="48" t="s">
        <v>61</v>
      </c>
      <c r="B59" s="49">
        <v>85</v>
      </c>
      <c r="C59" s="47">
        <v>1</v>
      </c>
      <c r="D59" s="47">
        <v>196</v>
      </c>
      <c r="E59" s="46">
        <f t="shared" si="2"/>
        <v>2.30588235294118</v>
      </c>
      <c r="F59" s="46">
        <f t="shared" si="4"/>
        <v>196</v>
      </c>
    </row>
    <row r="60" ht="30" customHeight="1" spans="1:6">
      <c r="A60" s="6" t="s">
        <v>65</v>
      </c>
      <c r="B60" s="2">
        <v>91</v>
      </c>
      <c r="C60" s="47">
        <v>3</v>
      </c>
      <c r="D60" s="47">
        <v>153</v>
      </c>
      <c r="E60" s="46">
        <f t="shared" ref="E60:E123" si="5">D60/B60</f>
        <v>1.68131868131868</v>
      </c>
      <c r="F60" s="46">
        <f t="shared" si="4"/>
        <v>51</v>
      </c>
    </row>
    <row r="61" ht="30" customHeight="1" spans="1:6">
      <c r="A61" s="48" t="s">
        <v>61</v>
      </c>
      <c r="B61" s="49">
        <v>91</v>
      </c>
      <c r="C61" s="47">
        <v>3</v>
      </c>
      <c r="D61" s="47">
        <v>153</v>
      </c>
      <c r="E61" s="46">
        <f t="shared" si="5"/>
        <v>1.68131868131868</v>
      </c>
      <c r="F61" s="46">
        <f t="shared" si="4"/>
        <v>51</v>
      </c>
    </row>
    <row r="62" ht="30" customHeight="1" spans="1:6">
      <c r="A62" s="6" t="s">
        <v>66</v>
      </c>
      <c r="B62" s="2">
        <v>814</v>
      </c>
      <c r="C62" s="47">
        <v>786</v>
      </c>
      <c r="D62" s="47">
        <v>899</v>
      </c>
      <c r="E62" s="46">
        <f t="shared" si="5"/>
        <v>1.1044226044226</v>
      </c>
      <c r="F62" s="46">
        <f t="shared" si="4"/>
        <v>1.14376590330789</v>
      </c>
    </row>
    <row r="63" ht="30" customHeight="1" spans="1:6">
      <c r="A63" s="48" t="s">
        <v>61</v>
      </c>
      <c r="B63" s="49">
        <v>716</v>
      </c>
      <c r="C63" s="47">
        <v>666</v>
      </c>
      <c r="D63" s="47">
        <v>744</v>
      </c>
      <c r="E63" s="46">
        <f t="shared" si="5"/>
        <v>1.0391061452514</v>
      </c>
      <c r="F63" s="46">
        <f t="shared" si="4"/>
        <v>1.11711711711712</v>
      </c>
    </row>
    <row r="64" ht="30" customHeight="1" spans="1:6">
      <c r="A64" s="48" t="s">
        <v>68</v>
      </c>
      <c r="B64" s="49">
        <v>98</v>
      </c>
      <c r="C64" s="47">
        <v>70</v>
      </c>
      <c r="D64" s="47">
        <v>155</v>
      </c>
      <c r="E64" s="46">
        <f t="shared" si="5"/>
        <v>1.58163265306122</v>
      </c>
      <c r="F64" s="46">
        <f t="shared" si="4"/>
        <v>2.21428571428571</v>
      </c>
    </row>
    <row r="65" ht="30" customHeight="1" spans="1:6">
      <c r="A65" s="6" t="s">
        <v>70</v>
      </c>
      <c r="B65" s="2">
        <v>64443</v>
      </c>
      <c r="C65" s="45">
        <v>64030</v>
      </c>
      <c r="D65" s="45">
        <v>64619</v>
      </c>
      <c r="E65" s="46">
        <f t="shared" si="5"/>
        <v>1.00273109569697</v>
      </c>
      <c r="F65" s="46">
        <f t="shared" si="4"/>
        <v>1.00919881305638</v>
      </c>
    </row>
    <row r="66" ht="30" customHeight="1" spans="1:6">
      <c r="A66" s="6" t="s">
        <v>71</v>
      </c>
      <c r="B66" s="2">
        <v>5140</v>
      </c>
      <c r="C66" s="47">
        <v>6293</v>
      </c>
      <c r="D66" s="47">
        <v>4012</v>
      </c>
      <c r="E66" s="46">
        <f t="shared" si="5"/>
        <v>0.780544747081712</v>
      </c>
      <c r="F66" s="46">
        <f t="shared" si="4"/>
        <v>0.637533767678373</v>
      </c>
    </row>
    <row r="67" ht="30" customHeight="1" spans="1:6">
      <c r="A67" s="48" t="s">
        <v>8</v>
      </c>
      <c r="B67" s="49">
        <v>1682</v>
      </c>
      <c r="C67" s="47">
        <v>3588</v>
      </c>
      <c r="D67" s="47">
        <v>1692</v>
      </c>
      <c r="E67" s="46">
        <f t="shared" si="5"/>
        <v>1.00594530321046</v>
      </c>
      <c r="F67" s="46">
        <f t="shared" si="4"/>
        <v>0.471571906354515</v>
      </c>
    </row>
    <row r="68" ht="30" customHeight="1" spans="1:6">
      <c r="A68" s="48" t="s">
        <v>344</v>
      </c>
      <c r="B68" s="49">
        <v>3458</v>
      </c>
      <c r="C68" s="47">
        <v>2705</v>
      </c>
      <c r="D68" s="47">
        <v>2320</v>
      </c>
      <c r="E68" s="46">
        <f t="shared" si="5"/>
        <v>0.670908039329092</v>
      </c>
      <c r="F68" s="46">
        <f t="shared" si="4"/>
        <v>0.857670979667283</v>
      </c>
    </row>
    <row r="69" ht="30" customHeight="1" spans="1:6">
      <c r="A69" s="6" t="s">
        <v>72</v>
      </c>
      <c r="B69" s="2">
        <v>58088</v>
      </c>
      <c r="C69" s="47">
        <v>56396</v>
      </c>
      <c r="D69" s="47">
        <v>59206</v>
      </c>
      <c r="E69" s="46">
        <f t="shared" si="5"/>
        <v>1.01924666023964</v>
      </c>
      <c r="F69" s="46">
        <f t="shared" si="4"/>
        <v>1.04982622881055</v>
      </c>
    </row>
    <row r="70" ht="30" customHeight="1" spans="1:6">
      <c r="A70" s="48" t="s">
        <v>73</v>
      </c>
      <c r="B70" s="49">
        <v>3625</v>
      </c>
      <c r="C70" s="47">
        <v>4679</v>
      </c>
      <c r="D70" s="47">
        <v>3097</v>
      </c>
      <c r="E70" s="46">
        <f t="shared" si="5"/>
        <v>0.854344827586207</v>
      </c>
      <c r="F70" s="46">
        <f t="shared" si="4"/>
        <v>0.661893567001496</v>
      </c>
    </row>
    <row r="71" ht="30" customHeight="1" spans="1:6">
      <c r="A71" s="48" t="s">
        <v>74</v>
      </c>
      <c r="B71" s="49">
        <v>27929</v>
      </c>
      <c r="C71" s="47">
        <v>26513</v>
      </c>
      <c r="D71" s="47">
        <v>30391</v>
      </c>
      <c r="E71" s="46">
        <f t="shared" si="5"/>
        <v>1.08815209996778</v>
      </c>
      <c r="F71" s="46">
        <f t="shared" si="4"/>
        <v>1.14626786859277</v>
      </c>
    </row>
    <row r="72" ht="30" customHeight="1" spans="1:6">
      <c r="A72" s="48" t="s">
        <v>75</v>
      </c>
      <c r="B72" s="49">
        <v>4453</v>
      </c>
      <c r="C72" s="47">
        <v>4094</v>
      </c>
      <c r="D72" s="47">
        <v>5347</v>
      </c>
      <c r="E72" s="46">
        <f t="shared" si="5"/>
        <v>1.20076353020436</v>
      </c>
      <c r="F72" s="46">
        <f t="shared" si="4"/>
        <v>1.30605764533464</v>
      </c>
    </row>
    <row r="73" ht="30" customHeight="1" spans="1:6">
      <c r="A73" s="48" t="s">
        <v>76</v>
      </c>
      <c r="B73" s="49">
        <v>3775</v>
      </c>
      <c r="C73" s="47">
        <v>3725</v>
      </c>
      <c r="D73" s="47">
        <v>4757</v>
      </c>
      <c r="E73" s="46">
        <f t="shared" si="5"/>
        <v>1.26013245033113</v>
      </c>
      <c r="F73" s="46">
        <f t="shared" si="4"/>
        <v>1.27704697986577</v>
      </c>
    </row>
    <row r="74" ht="30" customHeight="1" spans="1:6">
      <c r="A74" s="48" t="s">
        <v>77</v>
      </c>
      <c r="B74" s="49">
        <v>18306</v>
      </c>
      <c r="C74" s="47">
        <v>17385</v>
      </c>
      <c r="D74" s="47">
        <v>15614</v>
      </c>
      <c r="E74" s="46">
        <f t="shared" si="5"/>
        <v>0.852944389817546</v>
      </c>
      <c r="F74" s="46">
        <f t="shared" si="4"/>
        <v>0.898130572332471</v>
      </c>
    </row>
    <row r="75" ht="30" customHeight="1" spans="1:6">
      <c r="A75" s="6" t="s">
        <v>78</v>
      </c>
      <c r="B75" s="2">
        <v>1025</v>
      </c>
      <c r="C75" s="47">
        <v>1093</v>
      </c>
      <c r="D75" s="47">
        <v>1149</v>
      </c>
      <c r="E75" s="46">
        <f t="shared" si="5"/>
        <v>1.1209756097561</v>
      </c>
      <c r="F75" s="46">
        <f t="shared" si="4"/>
        <v>1.0512351326624</v>
      </c>
    </row>
    <row r="76" ht="30" customHeight="1" spans="1:6">
      <c r="A76" s="50" t="s">
        <v>345</v>
      </c>
      <c r="B76" s="49">
        <v>181</v>
      </c>
      <c r="C76" s="47">
        <v>204</v>
      </c>
      <c r="D76" s="47">
        <v>309</v>
      </c>
      <c r="E76" s="46">
        <f t="shared" si="5"/>
        <v>1.70718232044199</v>
      </c>
      <c r="F76" s="46">
        <f t="shared" si="4"/>
        <v>1.51470588235294</v>
      </c>
    </row>
    <row r="77" ht="30" customHeight="1" spans="1:6">
      <c r="A77" s="48" t="s">
        <v>80</v>
      </c>
      <c r="B77" s="49">
        <v>723</v>
      </c>
      <c r="C77" s="47">
        <v>653</v>
      </c>
      <c r="D77" s="47">
        <v>765</v>
      </c>
      <c r="E77" s="46">
        <f t="shared" si="5"/>
        <v>1.05809128630705</v>
      </c>
      <c r="F77" s="46">
        <f t="shared" si="4"/>
        <v>1.17151607963247</v>
      </c>
    </row>
    <row r="78" ht="30" customHeight="1" spans="1:6">
      <c r="A78" s="48" t="s">
        <v>81</v>
      </c>
      <c r="B78" s="49">
        <v>121</v>
      </c>
      <c r="C78" s="47">
        <v>236</v>
      </c>
      <c r="D78" s="47">
        <v>75</v>
      </c>
      <c r="E78" s="46">
        <f t="shared" si="5"/>
        <v>0.619834710743802</v>
      </c>
      <c r="F78" s="46">
        <f t="shared" si="4"/>
        <v>0.317796610169492</v>
      </c>
    </row>
    <row r="79" ht="30" customHeight="1" spans="1:6">
      <c r="A79" s="6" t="s">
        <v>83</v>
      </c>
      <c r="B79" s="2">
        <v>190</v>
      </c>
      <c r="C79" s="47">
        <v>167</v>
      </c>
      <c r="D79" s="47">
        <v>197</v>
      </c>
      <c r="E79" s="46">
        <f t="shared" si="5"/>
        <v>1.03684210526316</v>
      </c>
      <c r="F79" s="46">
        <f t="shared" si="4"/>
        <v>1.17964071856287</v>
      </c>
    </row>
    <row r="80" ht="30" customHeight="1" spans="1:6">
      <c r="A80" s="48" t="s">
        <v>84</v>
      </c>
      <c r="B80" s="49">
        <v>190</v>
      </c>
      <c r="C80" s="47">
        <v>167</v>
      </c>
      <c r="D80" s="47">
        <v>197</v>
      </c>
      <c r="E80" s="46">
        <f t="shared" si="5"/>
        <v>1.03684210526316</v>
      </c>
      <c r="F80" s="46">
        <f t="shared" si="4"/>
        <v>1.17964071856287</v>
      </c>
    </row>
    <row r="81" ht="30" customHeight="1" spans="1:6">
      <c r="A81" s="51" t="s">
        <v>346</v>
      </c>
      <c r="B81" s="49"/>
      <c r="C81" s="47"/>
      <c r="D81" s="47">
        <v>55</v>
      </c>
      <c r="E81" s="46"/>
      <c r="F81" s="46"/>
    </row>
    <row r="82" ht="30" customHeight="1" spans="1:6">
      <c r="A82" s="6" t="s">
        <v>85</v>
      </c>
      <c r="B82" s="2">
        <v>444</v>
      </c>
      <c r="C82" s="45">
        <v>419</v>
      </c>
      <c r="D82" s="45">
        <v>2552</v>
      </c>
      <c r="E82" s="46">
        <f t="shared" si="5"/>
        <v>5.74774774774775</v>
      </c>
      <c r="F82" s="46">
        <f t="shared" si="4"/>
        <v>6.09069212410501</v>
      </c>
    </row>
    <row r="83" ht="30" customHeight="1" spans="1:6">
      <c r="A83" s="6" t="s">
        <v>86</v>
      </c>
      <c r="B83" s="2">
        <v>209</v>
      </c>
      <c r="C83" s="47">
        <v>182</v>
      </c>
      <c r="D83" s="47">
        <v>233</v>
      </c>
      <c r="E83" s="46">
        <f t="shared" si="5"/>
        <v>1.11483253588517</v>
      </c>
      <c r="F83" s="46">
        <f t="shared" si="4"/>
        <v>1.28021978021978</v>
      </c>
    </row>
    <row r="84" ht="30" customHeight="1" spans="1:6">
      <c r="A84" s="48" t="s">
        <v>8</v>
      </c>
      <c r="B84" s="49">
        <v>209</v>
      </c>
      <c r="C84" s="47">
        <v>182</v>
      </c>
      <c r="D84" s="47">
        <v>233</v>
      </c>
      <c r="E84" s="46">
        <f t="shared" si="5"/>
        <v>1.11483253588517</v>
      </c>
      <c r="F84" s="46">
        <f t="shared" si="4"/>
        <v>1.28021978021978</v>
      </c>
    </row>
    <row r="85" ht="30" customHeight="1" spans="1:6">
      <c r="A85" s="51" t="s">
        <v>87</v>
      </c>
      <c r="B85" s="49"/>
      <c r="C85" s="47">
        <v>4</v>
      </c>
      <c r="D85" s="47">
        <v>24</v>
      </c>
      <c r="E85" s="46"/>
      <c r="F85" s="46">
        <f t="shared" si="4"/>
        <v>6</v>
      </c>
    </row>
    <row r="86" ht="30" customHeight="1" spans="1:6">
      <c r="A86" s="50" t="s">
        <v>88</v>
      </c>
      <c r="B86" s="49"/>
      <c r="C86" s="47">
        <v>4</v>
      </c>
      <c r="D86" s="47">
        <v>24</v>
      </c>
      <c r="E86" s="46"/>
      <c r="F86" s="46">
        <f t="shared" si="4"/>
        <v>6</v>
      </c>
    </row>
    <row r="87" ht="30" customHeight="1" spans="1:6">
      <c r="A87" s="6" t="s">
        <v>89</v>
      </c>
      <c r="B87" s="6">
        <v>235</v>
      </c>
      <c r="C87" s="47">
        <v>233</v>
      </c>
      <c r="D87" s="47">
        <v>242</v>
      </c>
      <c r="E87" s="46">
        <f t="shared" si="5"/>
        <v>1.02978723404255</v>
      </c>
      <c r="F87" s="46">
        <f t="shared" si="4"/>
        <v>1.03862660944206</v>
      </c>
    </row>
    <row r="88" ht="30" customHeight="1" spans="1:6">
      <c r="A88" s="48" t="s">
        <v>90</v>
      </c>
      <c r="B88" s="49">
        <v>235</v>
      </c>
      <c r="C88" s="47">
        <v>211</v>
      </c>
      <c r="D88" s="47">
        <v>242</v>
      </c>
      <c r="E88" s="46">
        <f t="shared" si="5"/>
        <v>1.02978723404255</v>
      </c>
      <c r="F88" s="46">
        <f t="shared" si="4"/>
        <v>1.14691943127962</v>
      </c>
    </row>
    <row r="89" ht="30" customHeight="1" spans="1:6">
      <c r="A89" s="48" t="s">
        <v>347</v>
      </c>
      <c r="B89" s="49"/>
      <c r="C89" s="47">
        <v>2</v>
      </c>
      <c r="D89" s="47"/>
      <c r="E89" s="46"/>
      <c r="F89" s="46">
        <f t="shared" si="4"/>
        <v>0</v>
      </c>
    </row>
    <row r="90" ht="30" customHeight="1" spans="1:6">
      <c r="A90" s="50" t="s">
        <v>91</v>
      </c>
      <c r="B90" s="49"/>
      <c r="C90" s="47">
        <v>20</v>
      </c>
      <c r="D90" s="47"/>
      <c r="E90" s="46"/>
      <c r="F90" s="46">
        <f t="shared" si="4"/>
        <v>0</v>
      </c>
    </row>
    <row r="91" ht="30" customHeight="1" spans="1:6">
      <c r="A91" s="51" t="s">
        <v>348</v>
      </c>
      <c r="B91" s="49"/>
      <c r="C91" s="47"/>
      <c r="D91" s="47">
        <v>174</v>
      </c>
      <c r="E91" s="46"/>
      <c r="F91" s="46"/>
    </row>
    <row r="92" ht="30" customHeight="1" spans="1:6">
      <c r="A92" s="50" t="s">
        <v>349</v>
      </c>
      <c r="B92" s="49"/>
      <c r="C92" s="47"/>
      <c r="D92" s="47">
        <v>174</v>
      </c>
      <c r="E92" s="46"/>
      <c r="F92" s="46"/>
    </row>
    <row r="93" ht="30" customHeight="1" spans="1:6">
      <c r="A93" s="51" t="s">
        <v>350</v>
      </c>
      <c r="B93" s="49"/>
      <c r="C93" s="47"/>
      <c r="D93" s="47">
        <v>1879</v>
      </c>
      <c r="E93" s="46"/>
      <c r="F93" s="46"/>
    </row>
    <row r="94" ht="30" customHeight="1" spans="1:6">
      <c r="A94" s="50" t="s">
        <v>351</v>
      </c>
      <c r="B94" s="49"/>
      <c r="C94" s="47"/>
      <c r="D94" s="47">
        <v>1879</v>
      </c>
      <c r="E94" s="46"/>
      <c r="F94" s="46"/>
    </row>
    <row r="95" ht="30" customHeight="1" spans="1:6">
      <c r="A95" s="6" t="s">
        <v>92</v>
      </c>
      <c r="B95" s="2">
        <v>3604</v>
      </c>
      <c r="C95" s="45">
        <v>4839</v>
      </c>
      <c r="D95" s="45">
        <v>4716</v>
      </c>
      <c r="E95" s="46">
        <f t="shared" si="5"/>
        <v>1.30854605993341</v>
      </c>
      <c r="F95" s="46">
        <f t="shared" si="4"/>
        <v>0.974581525108493</v>
      </c>
    </row>
    <row r="96" ht="30" customHeight="1" spans="1:6">
      <c r="A96" s="6" t="s">
        <v>352</v>
      </c>
      <c r="B96" s="2">
        <v>2829</v>
      </c>
      <c r="C96" s="47">
        <v>3674</v>
      </c>
      <c r="D96" s="47">
        <v>3552</v>
      </c>
      <c r="E96" s="46">
        <f t="shared" si="5"/>
        <v>1.25556733828208</v>
      </c>
      <c r="F96" s="46">
        <f t="shared" si="4"/>
        <v>0.96679368535656</v>
      </c>
    </row>
    <row r="97" ht="30" customHeight="1" spans="1:6">
      <c r="A97" s="48" t="s">
        <v>8</v>
      </c>
      <c r="B97" s="49">
        <v>2445</v>
      </c>
      <c r="C97" s="47">
        <v>2554</v>
      </c>
      <c r="D97" s="47">
        <v>2675</v>
      </c>
      <c r="E97" s="46">
        <f t="shared" si="5"/>
        <v>1.09406952965235</v>
      </c>
      <c r="F97" s="46">
        <f t="shared" si="4"/>
        <v>1.04737666405638</v>
      </c>
    </row>
    <row r="98" ht="30" customHeight="1" spans="1:6">
      <c r="A98" s="48" t="s">
        <v>94</v>
      </c>
      <c r="B98" s="49">
        <v>60</v>
      </c>
      <c r="C98" s="47">
        <v>49</v>
      </c>
      <c r="D98" s="47">
        <v>59</v>
      </c>
      <c r="E98" s="46">
        <f t="shared" si="5"/>
        <v>0.983333333333333</v>
      </c>
      <c r="F98" s="46">
        <f t="shared" si="4"/>
        <v>1.20408163265306</v>
      </c>
    </row>
    <row r="99" ht="30" customHeight="1" spans="1:6">
      <c r="A99" s="50" t="s">
        <v>353</v>
      </c>
      <c r="B99" s="49">
        <v>14</v>
      </c>
      <c r="C99" s="47"/>
      <c r="D99" s="47">
        <v>14</v>
      </c>
      <c r="E99" s="46">
        <f t="shared" si="5"/>
        <v>1</v>
      </c>
      <c r="F99" s="46"/>
    </row>
    <row r="100" ht="30" customHeight="1" spans="1:6">
      <c r="A100" s="48" t="s">
        <v>96</v>
      </c>
      <c r="B100" s="49"/>
      <c r="C100" s="47">
        <v>16</v>
      </c>
      <c r="D100" s="47">
        <v>9</v>
      </c>
      <c r="E100" s="46"/>
      <c r="F100" s="46">
        <f t="shared" si="4"/>
        <v>0.5625</v>
      </c>
    </row>
    <row r="101" ht="30" customHeight="1" spans="1:6">
      <c r="A101" s="48" t="s">
        <v>99</v>
      </c>
      <c r="B101" s="49">
        <v>310</v>
      </c>
      <c r="C101" s="47">
        <v>1055</v>
      </c>
      <c r="D101" s="47">
        <v>795</v>
      </c>
      <c r="E101" s="46">
        <f t="shared" si="5"/>
        <v>2.56451612903226</v>
      </c>
      <c r="F101" s="46">
        <f t="shared" si="4"/>
        <v>0.753554502369668</v>
      </c>
    </row>
    <row r="102" ht="30" customHeight="1" spans="1:6">
      <c r="A102" s="6" t="s">
        <v>100</v>
      </c>
      <c r="B102" s="2">
        <v>90</v>
      </c>
      <c r="C102" s="47">
        <v>199</v>
      </c>
      <c r="D102" s="47">
        <v>151</v>
      </c>
      <c r="E102" s="46">
        <f t="shared" si="5"/>
        <v>1.67777777777778</v>
      </c>
      <c r="F102" s="46">
        <f t="shared" si="4"/>
        <v>0.758793969849246</v>
      </c>
    </row>
    <row r="103" ht="30" customHeight="1" spans="1:6">
      <c r="A103" s="48" t="s">
        <v>354</v>
      </c>
      <c r="B103" s="49">
        <v>10</v>
      </c>
      <c r="C103" s="47">
        <v>7</v>
      </c>
      <c r="D103" s="47">
        <v>23</v>
      </c>
      <c r="E103" s="46">
        <f t="shared" si="5"/>
        <v>2.3</v>
      </c>
      <c r="F103" s="46">
        <f t="shared" si="4"/>
        <v>3.28571428571429</v>
      </c>
    </row>
    <row r="104" ht="30" customHeight="1" spans="1:6">
      <c r="A104" s="50" t="s">
        <v>355</v>
      </c>
      <c r="B104" s="49"/>
      <c r="C104" s="47">
        <v>9</v>
      </c>
      <c r="D104" s="47">
        <v>51</v>
      </c>
      <c r="E104" s="46"/>
      <c r="F104" s="46">
        <f t="shared" si="4"/>
        <v>5.66666666666667</v>
      </c>
    </row>
    <row r="105" ht="30" customHeight="1" spans="1:6">
      <c r="A105" s="48" t="s">
        <v>102</v>
      </c>
      <c r="B105" s="49">
        <v>80</v>
      </c>
      <c r="C105" s="47">
        <v>97</v>
      </c>
      <c r="D105" s="47">
        <v>77</v>
      </c>
      <c r="E105" s="46">
        <f t="shared" si="5"/>
        <v>0.9625</v>
      </c>
      <c r="F105" s="46">
        <f t="shared" si="4"/>
        <v>0.793814432989691</v>
      </c>
    </row>
    <row r="106" ht="30" customHeight="1" spans="1:6">
      <c r="A106" s="50" t="s">
        <v>356</v>
      </c>
      <c r="B106" s="48"/>
      <c r="C106" s="47">
        <v>86</v>
      </c>
      <c r="D106" s="47"/>
      <c r="E106" s="46"/>
      <c r="F106" s="46">
        <f t="shared" si="4"/>
        <v>0</v>
      </c>
    </row>
    <row r="107" ht="30" customHeight="1" spans="1:6">
      <c r="A107" s="6" t="s">
        <v>104</v>
      </c>
      <c r="B107" s="2">
        <v>359</v>
      </c>
      <c r="C107" s="47">
        <v>268</v>
      </c>
      <c r="D107" s="47">
        <v>450</v>
      </c>
      <c r="E107" s="46">
        <f t="shared" si="5"/>
        <v>1.25348189415042</v>
      </c>
      <c r="F107" s="46">
        <f t="shared" si="4"/>
        <v>1.67910447761194</v>
      </c>
    </row>
    <row r="108" ht="30" customHeight="1" spans="1:6">
      <c r="A108" s="48" t="s">
        <v>8</v>
      </c>
      <c r="B108" s="49">
        <v>297</v>
      </c>
      <c r="C108" s="47">
        <v>268</v>
      </c>
      <c r="D108" s="47">
        <v>340</v>
      </c>
      <c r="E108" s="46">
        <f t="shared" si="5"/>
        <v>1.14478114478114</v>
      </c>
      <c r="F108" s="46">
        <f t="shared" si="4"/>
        <v>1.26865671641791</v>
      </c>
    </row>
    <row r="109" ht="30" customHeight="1" spans="1:6">
      <c r="A109" s="48" t="s">
        <v>357</v>
      </c>
      <c r="B109" s="49">
        <v>62</v>
      </c>
      <c r="C109" s="47"/>
      <c r="D109" s="47">
        <v>110</v>
      </c>
      <c r="E109" s="46">
        <f t="shared" si="5"/>
        <v>1.7741935483871</v>
      </c>
      <c r="F109" s="46"/>
    </row>
    <row r="110" ht="30" customHeight="1" spans="1:6">
      <c r="A110" s="51" t="s">
        <v>105</v>
      </c>
      <c r="B110" s="2">
        <v>126</v>
      </c>
      <c r="C110" s="47">
        <v>442</v>
      </c>
      <c r="D110" s="47">
        <v>278</v>
      </c>
      <c r="E110" s="46">
        <f t="shared" si="5"/>
        <v>2.20634920634921</v>
      </c>
      <c r="F110" s="46">
        <f t="shared" si="4"/>
        <v>0.6289592760181</v>
      </c>
    </row>
    <row r="111" ht="30" customHeight="1" spans="1:6">
      <c r="A111" s="48" t="s">
        <v>354</v>
      </c>
      <c r="B111" s="49"/>
      <c r="C111" s="47">
        <v>2</v>
      </c>
      <c r="D111" s="47">
        <v>125</v>
      </c>
      <c r="E111" s="46"/>
      <c r="F111" s="46">
        <f t="shared" si="4"/>
        <v>62.5</v>
      </c>
    </row>
    <row r="112" ht="30" customHeight="1" spans="1:6">
      <c r="A112" s="48" t="s">
        <v>358</v>
      </c>
      <c r="B112" s="49"/>
      <c r="C112" s="47">
        <v>3</v>
      </c>
      <c r="D112" s="47"/>
      <c r="E112" s="46"/>
      <c r="F112" s="46">
        <f t="shared" si="4"/>
        <v>0</v>
      </c>
    </row>
    <row r="113" ht="30" customHeight="1" spans="1:6">
      <c r="A113" s="50" t="s">
        <v>359</v>
      </c>
      <c r="B113" s="49"/>
      <c r="C113" s="47"/>
      <c r="D113" s="47"/>
      <c r="E113" s="46"/>
      <c r="F113" s="46"/>
    </row>
    <row r="114" ht="30" customHeight="1" spans="1:6">
      <c r="A114" s="50" t="s">
        <v>107</v>
      </c>
      <c r="B114" s="49">
        <v>126</v>
      </c>
      <c r="C114" s="47">
        <v>437</v>
      </c>
      <c r="D114" s="47">
        <v>153</v>
      </c>
      <c r="E114" s="46">
        <f t="shared" si="5"/>
        <v>1.21428571428571</v>
      </c>
      <c r="F114" s="46">
        <f t="shared" si="4"/>
        <v>0.350114416475973</v>
      </c>
    </row>
    <row r="115" ht="30" customHeight="1" spans="1:6">
      <c r="A115" s="6" t="s">
        <v>108</v>
      </c>
      <c r="B115" s="2">
        <v>180</v>
      </c>
      <c r="C115" s="47">
        <v>256</v>
      </c>
      <c r="D115" s="47">
        <v>285</v>
      </c>
      <c r="E115" s="46">
        <f t="shared" si="5"/>
        <v>1.58333333333333</v>
      </c>
      <c r="F115" s="46">
        <f t="shared" si="4"/>
        <v>1.11328125</v>
      </c>
    </row>
    <row r="116" ht="30" customHeight="1" spans="1:6">
      <c r="A116" s="50" t="s">
        <v>109</v>
      </c>
      <c r="B116" s="49"/>
      <c r="C116" s="47"/>
      <c r="D116" s="47"/>
      <c r="E116" s="46"/>
      <c r="F116" s="46"/>
    </row>
    <row r="117" ht="30" customHeight="1" spans="1:6">
      <c r="A117" s="48" t="s">
        <v>110</v>
      </c>
      <c r="B117" s="49">
        <v>180</v>
      </c>
      <c r="C117" s="47">
        <v>256</v>
      </c>
      <c r="D117" s="47">
        <v>285</v>
      </c>
      <c r="E117" s="46">
        <f t="shared" si="5"/>
        <v>1.58333333333333</v>
      </c>
      <c r="F117" s="46">
        <f t="shared" si="4"/>
        <v>1.11328125</v>
      </c>
    </row>
    <row r="118" ht="30" customHeight="1" spans="1:6">
      <c r="A118" s="6" t="s">
        <v>111</v>
      </c>
      <c r="B118" s="2">
        <v>59426</v>
      </c>
      <c r="C118" s="45">
        <v>60000</v>
      </c>
      <c r="D118" s="45">
        <v>67431</v>
      </c>
      <c r="E118" s="46">
        <f t="shared" si="5"/>
        <v>1.13470534782755</v>
      </c>
      <c r="F118" s="46">
        <f t="shared" si="4"/>
        <v>1.12385</v>
      </c>
    </row>
    <row r="119" ht="30" customHeight="1" spans="1:6">
      <c r="A119" s="6" t="s">
        <v>112</v>
      </c>
      <c r="B119" s="2">
        <v>1372</v>
      </c>
      <c r="C119" s="47">
        <v>2160</v>
      </c>
      <c r="D119" s="47">
        <v>1397</v>
      </c>
      <c r="E119" s="46">
        <f t="shared" si="5"/>
        <v>1.01822157434402</v>
      </c>
      <c r="F119" s="46">
        <f t="shared" si="4"/>
        <v>0.646759259259259</v>
      </c>
    </row>
    <row r="120" ht="30" customHeight="1" spans="1:6">
      <c r="A120" s="48" t="s">
        <v>8</v>
      </c>
      <c r="B120" s="49">
        <v>1154</v>
      </c>
      <c r="C120" s="47">
        <v>1979</v>
      </c>
      <c r="D120" s="47">
        <v>1166</v>
      </c>
      <c r="E120" s="46">
        <f t="shared" si="5"/>
        <v>1.0103986135182</v>
      </c>
      <c r="F120" s="46">
        <f t="shared" si="4"/>
        <v>0.589186457806973</v>
      </c>
    </row>
    <row r="121" ht="30" customHeight="1" spans="1:6">
      <c r="A121" s="48" t="s">
        <v>360</v>
      </c>
      <c r="B121" s="49"/>
      <c r="C121" s="47">
        <v>6</v>
      </c>
      <c r="D121" s="47"/>
      <c r="E121" s="46"/>
      <c r="F121" s="46">
        <f t="shared" si="4"/>
        <v>0</v>
      </c>
    </row>
    <row r="122" ht="30" customHeight="1" spans="1:6">
      <c r="A122" s="48" t="s">
        <v>361</v>
      </c>
      <c r="B122" s="49">
        <v>218</v>
      </c>
      <c r="C122" s="47">
        <v>175</v>
      </c>
      <c r="D122" s="47">
        <v>231</v>
      </c>
      <c r="E122" s="46">
        <f t="shared" si="5"/>
        <v>1.05963302752294</v>
      </c>
      <c r="F122" s="46">
        <f t="shared" ref="F122:F185" si="6">D122/C122</f>
        <v>1.32</v>
      </c>
    </row>
    <row r="123" ht="30" customHeight="1" spans="1:6">
      <c r="A123" s="6" t="s">
        <v>113</v>
      </c>
      <c r="B123" s="2">
        <v>1036</v>
      </c>
      <c r="C123" s="47">
        <v>1031</v>
      </c>
      <c r="D123" s="47">
        <v>1442</v>
      </c>
      <c r="E123" s="46">
        <f t="shared" si="5"/>
        <v>1.39189189189189</v>
      </c>
      <c r="F123" s="46">
        <f t="shared" si="6"/>
        <v>1.39864209505335</v>
      </c>
    </row>
    <row r="124" ht="30" customHeight="1" spans="1:6">
      <c r="A124" s="48" t="s">
        <v>8</v>
      </c>
      <c r="B124" s="49">
        <v>1036</v>
      </c>
      <c r="C124" s="47">
        <v>1022</v>
      </c>
      <c r="D124" s="47">
        <v>1434</v>
      </c>
      <c r="E124" s="46">
        <f t="shared" ref="E124:E187" si="7">D124/B124</f>
        <v>1.38416988416988</v>
      </c>
      <c r="F124" s="46">
        <f t="shared" si="6"/>
        <v>1.40313111545988</v>
      </c>
    </row>
    <row r="125" ht="30" customHeight="1" spans="1:6">
      <c r="A125" s="50" t="s">
        <v>114</v>
      </c>
      <c r="B125" s="49"/>
      <c r="C125" s="47">
        <v>9</v>
      </c>
      <c r="D125" s="47">
        <v>8</v>
      </c>
      <c r="E125" s="46"/>
      <c r="F125" s="46">
        <f t="shared" si="6"/>
        <v>0.888888888888889</v>
      </c>
    </row>
    <row r="126" ht="30" customHeight="1" spans="1:6">
      <c r="A126" s="6" t="s">
        <v>115</v>
      </c>
      <c r="B126" s="2">
        <v>14408</v>
      </c>
      <c r="C126" s="47">
        <v>11769</v>
      </c>
      <c r="D126" s="47">
        <v>13196</v>
      </c>
      <c r="E126" s="46">
        <f t="shared" si="7"/>
        <v>0.91588006662965</v>
      </c>
      <c r="F126" s="46">
        <f t="shared" si="6"/>
        <v>1.12125074347863</v>
      </c>
    </row>
    <row r="127" ht="30" customHeight="1" spans="1:6">
      <c r="A127" s="48" t="s">
        <v>362</v>
      </c>
      <c r="B127" s="49">
        <v>89</v>
      </c>
      <c r="C127" s="47">
        <v>450</v>
      </c>
      <c r="D127" s="47">
        <v>89</v>
      </c>
      <c r="E127" s="46">
        <f t="shared" si="7"/>
        <v>1</v>
      </c>
      <c r="F127" s="46">
        <f t="shared" si="6"/>
        <v>0.197777777777778</v>
      </c>
    </row>
    <row r="128" ht="30" customHeight="1" spans="1:6">
      <c r="A128" s="50" t="s">
        <v>117</v>
      </c>
      <c r="B128" s="49"/>
      <c r="C128" s="47"/>
      <c r="D128" s="47"/>
      <c r="E128" s="46"/>
      <c r="F128" s="46"/>
    </row>
    <row r="129" ht="30" customHeight="1" spans="1:6">
      <c r="A129" s="50" t="s">
        <v>119</v>
      </c>
      <c r="B129" s="49">
        <v>11198</v>
      </c>
      <c r="C129" s="47">
        <v>10564</v>
      </c>
      <c r="D129" s="47">
        <v>9708</v>
      </c>
      <c r="E129" s="46">
        <f t="shared" si="7"/>
        <v>0.866940525093767</v>
      </c>
      <c r="F129" s="46">
        <f t="shared" si="6"/>
        <v>0.918970087088224</v>
      </c>
    </row>
    <row r="130" ht="30" customHeight="1" spans="1:6">
      <c r="A130" s="48" t="s">
        <v>120</v>
      </c>
      <c r="B130" s="49">
        <v>1398</v>
      </c>
      <c r="C130" s="47">
        <v>755</v>
      </c>
      <c r="D130" s="47">
        <v>1676</v>
      </c>
      <c r="E130" s="46">
        <f t="shared" si="7"/>
        <v>1.19885550786838</v>
      </c>
      <c r="F130" s="46">
        <f t="shared" si="6"/>
        <v>2.21986754966887</v>
      </c>
    </row>
    <row r="131" ht="30" customHeight="1" spans="1:6">
      <c r="A131" s="48" t="s">
        <v>363</v>
      </c>
      <c r="B131" s="49">
        <v>1723</v>
      </c>
      <c r="C131" s="47"/>
      <c r="D131" s="47">
        <v>1723</v>
      </c>
      <c r="E131" s="46">
        <f t="shared" si="7"/>
        <v>1</v>
      </c>
      <c r="F131" s="46"/>
    </row>
    <row r="132" ht="30" customHeight="1" spans="1:6">
      <c r="A132" s="6" t="s">
        <v>121</v>
      </c>
      <c r="B132" s="2">
        <v>2975</v>
      </c>
      <c r="C132" s="47">
        <v>4197</v>
      </c>
      <c r="D132" s="47">
        <v>3949</v>
      </c>
      <c r="E132" s="46">
        <f t="shared" si="7"/>
        <v>1.32739495798319</v>
      </c>
      <c r="F132" s="46">
        <f t="shared" si="6"/>
        <v>0.940910173933762</v>
      </c>
    </row>
    <row r="133" ht="30" customHeight="1" spans="1:6">
      <c r="A133" s="50" t="s">
        <v>122</v>
      </c>
      <c r="B133" s="49">
        <v>1106</v>
      </c>
      <c r="C133" s="47">
        <v>781</v>
      </c>
      <c r="D133" s="47">
        <v>841</v>
      </c>
      <c r="E133" s="46">
        <f t="shared" si="7"/>
        <v>0.760397830018083</v>
      </c>
      <c r="F133" s="46">
        <f t="shared" si="6"/>
        <v>1.07682458386684</v>
      </c>
    </row>
    <row r="134" ht="30" customHeight="1" spans="1:6">
      <c r="A134" s="50" t="s">
        <v>123</v>
      </c>
      <c r="B134" s="49"/>
      <c r="C134" s="47">
        <v>45</v>
      </c>
      <c r="D134" s="47">
        <v>48</v>
      </c>
      <c r="E134" s="46"/>
      <c r="F134" s="46">
        <f t="shared" si="6"/>
        <v>1.06666666666667</v>
      </c>
    </row>
    <row r="135" ht="30" customHeight="1" spans="1:6">
      <c r="A135" s="48" t="s">
        <v>124</v>
      </c>
      <c r="B135" s="49">
        <v>1869</v>
      </c>
      <c r="C135" s="47">
        <v>3371</v>
      </c>
      <c r="D135" s="47">
        <v>3060</v>
      </c>
      <c r="E135" s="46">
        <f t="shared" si="7"/>
        <v>1.63723916532905</v>
      </c>
      <c r="F135" s="46">
        <f t="shared" si="6"/>
        <v>0.907742509641056</v>
      </c>
    </row>
    <row r="136" s="25" customFormat="1" ht="30" customHeight="1" spans="1:6">
      <c r="A136" s="6" t="s">
        <v>125</v>
      </c>
      <c r="B136" s="2">
        <v>1703</v>
      </c>
      <c r="C136" s="47">
        <v>1306</v>
      </c>
      <c r="D136" s="47">
        <v>1390</v>
      </c>
      <c r="E136" s="46">
        <f t="shared" si="7"/>
        <v>0.816206694069289</v>
      </c>
      <c r="F136" s="46">
        <f t="shared" si="6"/>
        <v>1.06431852986217</v>
      </c>
    </row>
    <row r="137" s="25" customFormat="1" ht="30" customHeight="1" spans="1:6">
      <c r="A137" s="50" t="s">
        <v>126</v>
      </c>
      <c r="B137" s="49">
        <v>1364</v>
      </c>
      <c r="C137" s="47">
        <v>868</v>
      </c>
      <c r="D137" s="47">
        <v>927</v>
      </c>
      <c r="E137" s="46">
        <f t="shared" si="7"/>
        <v>0.679618768328446</v>
      </c>
      <c r="F137" s="46">
        <f t="shared" si="6"/>
        <v>1.06797235023041</v>
      </c>
    </row>
    <row r="138" s="25" customFormat="1" ht="30" customHeight="1" spans="1:6">
      <c r="A138" s="48" t="s">
        <v>364</v>
      </c>
      <c r="B138" s="48"/>
      <c r="C138" s="47"/>
      <c r="D138" s="47">
        <v>154</v>
      </c>
      <c r="E138" s="46"/>
      <c r="F138" s="46"/>
    </row>
    <row r="139" s="25" customFormat="1" ht="30" customHeight="1" spans="1:6">
      <c r="A139" s="48" t="s">
        <v>128</v>
      </c>
      <c r="B139" s="49">
        <v>339</v>
      </c>
      <c r="C139" s="47">
        <v>438</v>
      </c>
      <c r="D139" s="47">
        <v>309</v>
      </c>
      <c r="E139" s="46">
        <f t="shared" si="7"/>
        <v>0.911504424778761</v>
      </c>
      <c r="F139" s="46">
        <f t="shared" si="6"/>
        <v>0.705479452054795</v>
      </c>
    </row>
    <row r="140" s="25" customFormat="1" ht="30" customHeight="1" spans="1:6">
      <c r="A140" s="6" t="s">
        <v>129</v>
      </c>
      <c r="B140" s="49"/>
      <c r="C140" s="47">
        <v>81</v>
      </c>
      <c r="D140" s="47">
        <v>30</v>
      </c>
      <c r="E140" s="46"/>
      <c r="F140" s="46">
        <f t="shared" si="6"/>
        <v>0.37037037037037</v>
      </c>
    </row>
    <row r="141" s="25" customFormat="1" ht="30" customHeight="1" spans="1:6">
      <c r="A141" s="48" t="s">
        <v>130</v>
      </c>
      <c r="B141" s="49"/>
      <c r="C141" s="47">
        <v>76</v>
      </c>
      <c r="D141" s="47">
        <v>26</v>
      </c>
      <c r="E141" s="46"/>
      <c r="F141" s="46">
        <f t="shared" si="6"/>
        <v>0.342105263157895</v>
      </c>
    </row>
    <row r="142" s="25" customFormat="1" ht="30" customHeight="1" spans="1:6">
      <c r="A142" s="48" t="s">
        <v>131</v>
      </c>
      <c r="B142" s="48">
        <v>0</v>
      </c>
      <c r="C142" s="47">
        <v>5</v>
      </c>
      <c r="D142" s="47">
        <v>4</v>
      </c>
      <c r="E142" s="46"/>
      <c r="F142" s="46">
        <f t="shared" si="6"/>
        <v>0.8</v>
      </c>
    </row>
    <row r="143" s="25" customFormat="1" ht="30" customHeight="1" spans="1:6">
      <c r="A143" s="51" t="s">
        <v>132</v>
      </c>
      <c r="B143" s="52"/>
      <c r="C143" s="47"/>
      <c r="D143" s="47">
        <v>921</v>
      </c>
      <c r="E143" s="46"/>
      <c r="F143" s="46"/>
    </row>
    <row r="144" s="25" customFormat="1" ht="30" customHeight="1" spans="1:6">
      <c r="A144" s="50" t="s">
        <v>133</v>
      </c>
      <c r="B144" s="52"/>
      <c r="C144" s="47"/>
      <c r="D144" s="47">
        <v>107</v>
      </c>
      <c r="E144" s="46"/>
      <c r="F144" s="46"/>
    </row>
    <row r="145" s="25" customFormat="1" ht="30" customHeight="1" spans="1:6">
      <c r="A145" s="50" t="s">
        <v>365</v>
      </c>
      <c r="B145" s="52"/>
      <c r="C145" s="47"/>
      <c r="D145" s="47">
        <v>814</v>
      </c>
      <c r="E145" s="46"/>
      <c r="F145" s="46"/>
    </row>
    <row r="146" ht="30" customHeight="1" spans="1:6">
      <c r="A146" s="6" t="s">
        <v>134</v>
      </c>
      <c r="B146" s="2">
        <v>555</v>
      </c>
      <c r="C146" s="47">
        <v>524</v>
      </c>
      <c r="D146" s="47">
        <v>623</v>
      </c>
      <c r="E146" s="46">
        <f t="shared" si="7"/>
        <v>1.12252252252252</v>
      </c>
      <c r="F146" s="46">
        <f t="shared" si="6"/>
        <v>1.18893129770992</v>
      </c>
    </row>
    <row r="147" ht="30" customHeight="1" spans="1:6">
      <c r="A147" s="48" t="s">
        <v>8</v>
      </c>
      <c r="B147" s="49">
        <v>470</v>
      </c>
      <c r="C147" s="47">
        <v>450</v>
      </c>
      <c r="D147" s="47">
        <v>481</v>
      </c>
      <c r="E147" s="46">
        <f t="shared" si="7"/>
        <v>1.02340425531915</v>
      </c>
      <c r="F147" s="46">
        <f t="shared" si="6"/>
        <v>1.06888888888889</v>
      </c>
    </row>
    <row r="148" ht="30" customHeight="1" spans="1:6">
      <c r="A148" s="50" t="s">
        <v>366</v>
      </c>
      <c r="B148" s="49">
        <v>28</v>
      </c>
      <c r="C148" s="47">
        <v>72</v>
      </c>
      <c r="D148" s="47">
        <v>89</v>
      </c>
      <c r="E148" s="46">
        <f t="shared" si="7"/>
        <v>3.17857142857143</v>
      </c>
      <c r="F148" s="46">
        <f t="shared" si="6"/>
        <v>1.23611111111111</v>
      </c>
    </row>
    <row r="149" ht="30" customHeight="1" spans="1:6">
      <c r="A149" s="48" t="s">
        <v>136</v>
      </c>
      <c r="B149" s="49">
        <v>11</v>
      </c>
      <c r="C149" s="47">
        <v>2</v>
      </c>
      <c r="D149" s="47">
        <v>15</v>
      </c>
      <c r="E149" s="46">
        <f t="shared" si="7"/>
        <v>1.36363636363636</v>
      </c>
      <c r="F149" s="46">
        <f t="shared" si="6"/>
        <v>7.5</v>
      </c>
    </row>
    <row r="150" ht="30" customHeight="1" spans="1:6">
      <c r="A150" s="48" t="s">
        <v>137</v>
      </c>
      <c r="B150" s="49">
        <v>46</v>
      </c>
      <c r="C150" s="47"/>
      <c r="D150" s="47">
        <v>38</v>
      </c>
      <c r="E150" s="46">
        <f t="shared" si="7"/>
        <v>0.826086956521739</v>
      </c>
      <c r="F150" s="46"/>
    </row>
    <row r="151" ht="30" customHeight="1" spans="1:6">
      <c r="A151" s="6" t="s">
        <v>367</v>
      </c>
      <c r="B151" s="52"/>
      <c r="C151" s="47"/>
      <c r="D151" s="47">
        <v>69</v>
      </c>
      <c r="E151" s="46"/>
      <c r="F151" s="46"/>
    </row>
    <row r="152" ht="30" customHeight="1" spans="1:6">
      <c r="A152" s="50" t="s">
        <v>368</v>
      </c>
      <c r="B152" s="52"/>
      <c r="C152" s="47"/>
      <c r="D152" s="47">
        <v>69</v>
      </c>
      <c r="E152" s="46"/>
      <c r="F152" s="46"/>
    </row>
    <row r="153" ht="30" customHeight="1" spans="1:6">
      <c r="A153" s="6" t="s">
        <v>139</v>
      </c>
      <c r="B153" s="2">
        <v>30008</v>
      </c>
      <c r="C153" s="47">
        <v>31747</v>
      </c>
      <c r="D153" s="47">
        <v>32989</v>
      </c>
      <c r="E153" s="46">
        <f t="shared" si="7"/>
        <v>1.09934017595308</v>
      </c>
      <c r="F153" s="46">
        <f t="shared" si="6"/>
        <v>1.03912180678489</v>
      </c>
    </row>
    <row r="154" ht="30" customHeight="1" spans="1:6">
      <c r="A154" s="48" t="s">
        <v>140</v>
      </c>
      <c r="B154" s="49">
        <v>30008</v>
      </c>
      <c r="C154" s="47">
        <v>31747</v>
      </c>
      <c r="D154" s="47">
        <v>32989</v>
      </c>
      <c r="E154" s="46">
        <f t="shared" si="7"/>
        <v>1.09934017595308</v>
      </c>
      <c r="F154" s="46">
        <f t="shared" si="6"/>
        <v>1.03912180678489</v>
      </c>
    </row>
    <row r="155" ht="30" customHeight="1" spans="1:6">
      <c r="A155" s="6" t="s">
        <v>141</v>
      </c>
      <c r="B155" s="2">
        <v>6445</v>
      </c>
      <c r="C155" s="47">
        <v>6581</v>
      </c>
      <c r="D155" s="47">
        <v>10485</v>
      </c>
      <c r="E155" s="46">
        <f t="shared" si="7"/>
        <v>1.62684251357642</v>
      </c>
      <c r="F155" s="46">
        <f t="shared" si="6"/>
        <v>1.59322291445069</v>
      </c>
    </row>
    <row r="156" ht="30" customHeight="1" spans="1:6">
      <c r="A156" s="48" t="s">
        <v>142</v>
      </c>
      <c r="B156" s="49">
        <v>100</v>
      </c>
      <c r="C156" s="47">
        <v>100</v>
      </c>
      <c r="D156" s="47">
        <v>100</v>
      </c>
      <c r="E156" s="46">
        <f t="shared" si="7"/>
        <v>1</v>
      </c>
      <c r="F156" s="46">
        <f t="shared" si="6"/>
        <v>1</v>
      </c>
    </row>
    <row r="157" ht="30" customHeight="1" spans="1:6">
      <c r="A157" s="48" t="s">
        <v>143</v>
      </c>
      <c r="B157" s="49">
        <v>6332</v>
      </c>
      <c r="C157" s="47">
        <v>6468</v>
      </c>
      <c r="D157" s="47">
        <v>7263</v>
      </c>
      <c r="E157" s="46">
        <f t="shared" si="7"/>
        <v>1.14703095388503</v>
      </c>
      <c r="F157" s="46">
        <f t="shared" si="6"/>
        <v>1.12291280148423</v>
      </c>
    </row>
    <row r="158" ht="30" customHeight="1" spans="1:6">
      <c r="A158" s="48" t="s">
        <v>144</v>
      </c>
      <c r="B158" s="49">
        <v>13</v>
      </c>
      <c r="C158" s="47">
        <v>13</v>
      </c>
      <c r="D158" s="47">
        <v>3122</v>
      </c>
      <c r="E158" s="46">
        <f t="shared" si="7"/>
        <v>240.153846153846</v>
      </c>
      <c r="F158" s="46">
        <f t="shared" si="6"/>
        <v>240.153846153846</v>
      </c>
    </row>
    <row r="159" ht="30" customHeight="1" spans="1:6">
      <c r="A159" s="6" t="s">
        <v>145</v>
      </c>
      <c r="B159" s="2">
        <v>291</v>
      </c>
      <c r="C159" s="47">
        <v>100</v>
      </c>
      <c r="D159" s="47">
        <v>5</v>
      </c>
      <c r="E159" s="46">
        <f t="shared" si="7"/>
        <v>0.0171821305841924</v>
      </c>
      <c r="F159" s="46">
        <f t="shared" si="6"/>
        <v>0.05</v>
      </c>
    </row>
    <row r="160" ht="30" customHeight="1" spans="1:6">
      <c r="A160" s="48" t="s">
        <v>146</v>
      </c>
      <c r="B160" s="49">
        <v>142</v>
      </c>
      <c r="C160" s="47">
        <v>100</v>
      </c>
      <c r="D160" s="47">
        <v>5</v>
      </c>
      <c r="E160" s="46">
        <f t="shared" si="7"/>
        <v>0.0352112676056338</v>
      </c>
      <c r="F160" s="46">
        <f t="shared" si="6"/>
        <v>0.05</v>
      </c>
    </row>
    <row r="161" ht="30" customHeight="1" spans="1:6">
      <c r="A161" s="48" t="s">
        <v>147</v>
      </c>
      <c r="B161" s="49">
        <v>149</v>
      </c>
      <c r="C161" s="47"/>
      <c r="D161" s="47"/>
      <c r="E161" s="46">
        <f t="shared" si="7"/>
        <v>0</v>
      </c>
      <c r="F161" s="46"/>
    </row>
    <row r="162" ht="30" customHeight="1" spans="1:6">
      <c r="A162" s="6" t="s">
        <v>148</v>
      </c>
      <c r="B162" s="2">
        <v>617</v>
      </c>
      <c r="C162" s="47">
        <v>504</v>
      </c>
      <c r="D162" s="47">
        <v>658</v>
      </c>
      <c r="E162" s="46">
        <f t="shared" si="7"/>
        <v>1.06645056726094</v>
      </c>
      <c r="F162" s="46">
        <f t="shared" si="6"/>
        <v>1.30555555555556</v>
      </c>
    </row>
    <row r="163" ht="30" customHeight="1" spans="1:6">
      <c r="A163" s="48" t="s">
        <v>8</v>
      </c>
      <c r="B163" s="49">
        <v>617</v>
      </c>
      <c r="C163" s="47">
        <v>504</v>
      </c>
      <c r="D163" s="47">
        <v>614</v>
      </c>
      <c r="E163" s="46">
        <f t="shared" si="7"/>
        <v>0.995137763371151</v>
      </c>
      <c r="F163" s="46">
        <f t="shared" si="6"/>
        <v>1.21825396825397</v>
      </c>
    </row>
    <row r="164" ht="30" customHeight="1" spans="1:6">
      <c r="A164" s="48" t="s">
        <v>369</v>
      </c>
      <c r="B164" s="49"/>
      <c r="C164" s="47"/>
      <c r="D164" s="47">
        <v>44</v>
      </c>
      <c r="E164" s="46"/>
      <c r="F164" s="46"/>
    </row>
    <row r="165" ht="30" customHeight="1" spans="1:6">
      <c r="A165" s="6" t="s">
        <v>370</v>
      </c>
      <c r="B165" s="2">
        <v>16</v>
      </c>
      <c r="C165" s="47"/>
      <c r="D165" s="47">
        <v>277</v>
      </c>
      <c r="E165" s="46">
        <f t="shared" si="7"/>
        <v>17.3125</v>
      </c>
      <c r="F165" s="46"/>
    </row>
    <row r="166" ht="30" customHeight="1" spans="1:6">
      <c r="A166" s="50" t="s">
        <v>371</v>
      </c>
      <c r="B166" s="2"/>
      <c r="C166" s="47"/>
      <c r="D166" s="47">
        <v>277</v>
      </c>
      <c r="E166" s="46"/>
      <c r="F166" s="46"/>
    </row>
    <row r="167" ht="30" customHeight="1" spans="1:6">
      <c r="A167" s="6" t="s">
        <v>149</v>
      </c>
      <c r="B167" s="2">
        <v>21294</v>
      </c>
      <c r="C167" s="45">
        <v>28685</v>
      </c>
      <c r="D167" s="45">
        <v>26245</v>
      </c>
      <c r="E167" s="46">
        <f t="shared" si="7"/>
        <v>1.23250680942989</v>
      </c>
      <c r="F167" s="46">
        <f t="shared" si="6"/>
        <v>0.914938120969148</v>
      </c>
    </row>
    <row r="168" ht="30" customHeight="1" spans="1:6">
      <c r="A168" s="6" t="s">
        <v>150</v>
      </c>
      <c r="B168" s="2">
        <v>7976</v>
      </c>
      <c r="C168" s="47">
        <v>8597</v>
      </c>
      <c r="D168" s="47">
        <v>11278</v>
      </c>
      <c r="E168" s="46">
        <f t="shared" si="7"/>
        <v>1.41399197592778</v>
      </c>
      <c r="F168" s="46">
        <f t="shared" si="6"/>
        <v>1.31185297196697</v>
      </c>
    </row>
    <row r="169" ht="30" customHeight="1" spans="1:6">
      <c r="A169" s="48" t="s">
        <v>8</v>
      </c>
      <c r="B169" s="49">
        <v>7811</v>
      </c>
      <c r="C169" s="47">
        <v>7909</v>
      </c>
      <c r="D169" s="47">
        <v>8762</v>
      </c>
      <c r="E169" s="46">
        <f t="shared" si="7"/>
        <v>1.12175137626424</v>
      </c>
      <c r="F169" s="46">
        <f t="shared" si="6"/>
        <v>1.10785181438867</v>
      </c>
    </row>
    <row r="170" ht="30" customHeight="1" spans="1:6">
      <c r="A170" s="48" t="s">
        <v>151</v>
      </c>
      <c r="B170" s="49">
        <v>165</v>
      </c>
      <c r="C170" s="47">
        <v>688</v>
      </c>
      <c r="D170" s="47">
        <v>2516</v>
      </c>
      <c r="E170" s="46">
        <f t="shared" si="7"/>
        <v>15.2484848484848</v>
      </c>
      <c r="F170" s="46">
        <f t="shared" si="6"/>
        <v>3.65697674418605</v>
      </c>
    </row>
    <row r="171" ht="30" customHeight="1" spans="1:6">
      <c r="A171" s="51" t="s">
        <v>152</v>
      </c>
      <c r="B171" s="2">
        <v>148</v>
      </c>
      <c r="C171" s="47">
        <v>137</v>
      </c>
      <c r="D171" s="47">
        <v>201</v>
      </c>
      <c r="E171" s="46">
        <f t="shared" si="7"/>
        <v>1.35810810810811</v>
      </c>
      <c r="F171" s="46">
        <f t="shared" si="6"/>
        <v>1.46715328467153</v>
      </c>
    </row>
    <row r="172" ht="30" customHeight="1" spans="1:6">
      <c r="A172" s="50" t="s">
        <v>153</v>
      </c>
      <c r="B172" s="49"/>
      <c r="C172" s="47"/>
      <c r="D172" s="47"/>
      <c r="E172" s="46"/>
      <c r="F172" s="46"/>
    </row>
    <row r="173" ht="30" customHeight="1" spans="1:6">
      <c r="A173" s="50" t="s">
        <v>154</v>
      </c>
      <c r="B173" s="49">
        <v>148</v>
      </c>
      <c r="C173" s="47">
        <v>137</v>
      </c>
      <c r="D173" s="47">
        <v>201</v>
      </c>
      <c r="E173" s="46">
        <f t="shared" si="7"/>
        <v>1.35810810810811</v>
      </c>
      <c r="F173" s="46">
        <f t="shared" si="6"/>
        <v>1.46715328467153</v>
      </c>
    </row>
    <row r="174" ht="30" customHeight="1" spans="1:6">
      <c r="A174" s="6" t="s">
        <v>155</v>
      </c>
      <c r="B174" s="2">
        <v>554</v>
      </c>
      <c r="C174" s="47">
        <v>701</v>
      </c>
      <c r="D174" s="47">
        <v>1046</v>
      </c>
      <c r="E174" s="46">
        <f t="shared" si="7"/>
        <v>1.88808664259928</v>
      </c>
      <c r="F174" s="46">
        <f t="shared" si="6"/>
        <v>1.49215406562054</v>
      </c>
    </row>
    <row r="175" ht="30" customHeight="1" spans="1:6">
      <c r="A175" s="48" t="s">
        <v>372</v>
      </c>
      <c r="B175" s="2">
        <v>71</v>
      </c>
      <c r="C175" s="47"/>
      <c r="D175" s="47">
        <v>93</v>
      </c>
      <c r="E175" s="46">
        <f t="shared" si="7"/>
        <v>1.30985915492958</v>
      </c>
      <c r="F175" s="46"/>
    </row>
    <row r="176" ht="30" customHeight="1" spans="1:6">
      <c r="A176" s="48" t="s">
        <v>157</v>
      </c>
      <c r="B176" s="49">
        <v>483</v>
      </c>
      <c r="C176" s="47">
        <v>701</v>
      </c>
      <c r="D176" s="47">
        <v>953</v>
      </c>
      <c r="E176" s="46">
        <f t="shared" si="7"/>
        <v>1.97308488612836</v>
      </c>
      <c r="F176" s="46">
        <f t="shared" si="6"/>
        <v>1.35948644793153</v>
      </c>
    </row>
    <row r="177" ht="30" customHeight="1" spans="1:6">
      <c r="A177" s="6" t="s">
        <v>158</v>
      </c>
      <c r="B177" s="2">
        <v>2121</v>
      </c>
      <c r="C177" s="47">
        <v>2054</v>
      </c>
      <c r="D177" s="47">
        <v>2904</v>
      </c>
      <c r="E177" s="46">
        <f t="shared" si="7"/>
        <v>1.36916548797737</v>
      </c>
      <c r="F177" s="46">
        <f t="shared" si="6"/>
        <v>1.41382667964946</v>
      </c>
    </row>
    <row r="178" ht="30" customHeight="1" spans="1:6">
      <c r="A178" s="50" t="s">
        <v>373</v>
      </c>
      <c r="B178" s="49"/>
      <c r="C178" s="47">
        <v>6</v>
      </c>
      <c r="D178" s="47"/>
      <c r="E178" s="46"/>
      <c r="F178" s="46">
        <f t="shared" si="6"/>
        <v>0</v>
      </c>
    </row>
    <row r="179" ht="30" customHeight="1" spans="1:6">
      <c r="A179" s="50" t="s">
        <v>374</v>
      </c>
      <c r="B179" s="49"/>
      <c r="C179" s="47"/>
      <c r="D179" s="47"/>
      <c r="E179" s="46"/>
      <c r="F179" s="46"/>
    </row>
    <row r="180" ht="30" customHeight="1" spans="1:6">
      <c r="A180" s="48" t="s">
        <v>161</v>
      </c>
      <c r="B180" s="49">
        <v>2121</v>
      </c>
      <c r="C180" s="47">
        <v>1820</v>
      </c>
      <c r="D180" s="47">
        <v>2372</v>
      </c>
      <c r="E180" s="46">
        <f t="shared" si="7"/>
        <v>1.11834040546912</v>
      </c>
      <c r="F180" s="46">
        <f t="shared" si="6"/>
        <v>1.3032967032967</v>
      </c>
    </row>
    <row r="181" ht="30" customHeight="1" spans="1:6">
      <c r="A181" s="50" t="s">
        <v>375</v>
      </c>
      <c r="B181" s="49"/>
      <c r="C181" s="47">
        <v>144</v>
      </c>
      <c r="D181" s="47">
        <v>170</v>
      </c>
      <c r="E181" s="46"/>
      <c r="F181" s="46">
        <f t="shared" si="6"/>
        <v>1.18055555555556</v>
      </c>
    </row>
    <row r="182" ht="30" customHeight="1" spans="1:6">
      <c r="A182" s="50" t="s">
        <v>376</v>
      </c>
      <c r="B182" s="49"/>
      <c r="C182" s="47">
        <v>84</v>
      </c>
      <c r="D182" s="47">
        <v>362</v>
      </c>
      <c r="E182" s="46"/>
      <c r="F182" s="46">
        <f t="shared" si="6"/>
        <v>4.30952380952381</v>
      </c>
    </row>
    <row r="183" ht="30" customHeight="1" spans="1:6">
      <c r="A183" s="51" t="s">
        <v>163</v>
      </c>
      <c r="B183" s="2">
        <v>10</v>
      </c>
      <c r="C183" s="47">
        <v>132</v>
      </c>
      <c r="D183" s="47">
        <v>160</v>
      </c>
      <c r="E183" s="46">
        <f t="shared" si="7"/>
        <v>16</v>
      </c>
      <c r="F183" s="46">
        <f t="shared" si="6"/>
        <v>1.21212121212121</v>
      </c>
    </row>
    <row r="184" ht="30" customHeight="1" spans="1:6">
      <c r="A184" s="51" t="s">
        <v>377</v>
      </c>
      <c r="B184" s="49">
        <v>10</v>
      </c>
      <c r="C184" s="47">
        <v>132</v>
      </c>
      <c r="D184" s="47"/>
      <c r="E184" s="46">
        <f t="shared" si="7"/>
        <v>0</v>
      </c>
      <c r="F184" s="46">
        <f t="shared" si="6"/>
        <v>0</v>
      </c>
    </row>
    <row r="185" ht="30" customHeight="1" spans="1:6">
      <c r="A185" s="50" t="s">
        <v>164</v>
      </c>
      <c r="B185" s="49"/>
      <c r="C185" s="47"/>
      <c r="D185" s="47">
        <v>160</v>
      </c>
      <c r="E185" s="46"/>
      <c r="F185" s="46"/>
    </row>
    <row r="186" ht="30" customHeight="1" spans="1:6">
      <c r="A186" s="6" t="s">
        <v>378</v>
      </c>
      <c r="B186" s="2">
        <v>46</v>
      </c>
      <c r="C186" s="47">
        <v>46</v>
      </c>
      <c r="D186" s="47">
        <v>46</v>
      </c>
      <c r="E186" s="46">
        <f t="shared" si="7"/>
        <v>1</v>
      </c>
      <c r="F186" s="46">
        <f t="shared" ref="F186:F249" si="8">D186/C186</f>
        <v>1</v>
      </c>
    </row>
    <row r="187" ht="30" customHeight="1" spans="1:6">
      <c r="A187" s="50" t="s">
        <v>166</v>
      </c>
      <c r="B187" s="49">
        <v>45</v>
      </c>
      <c r="C187" s="47"/>
      <c r="D187" s="47">
        <v>45</v>
      </c>
      <c r="E187" s="46">
        <f t="shared" si="7"/>
        <v>1</v>
      </c>
      <c r="F187" s="46"/>
    </row>
    <row r="188" ht="30" customHeight="1" spans="1:6">
      <c r="A188" s="48" t="s">
        <v>167</v>
      </c>
      <c r="B188" s="49">
        <v>1</v>
      </c>
      <c r="C188" s="47">
        <v>46</v>
      </c>
      <c r="D188" s="47">
        <v>1</v>
      </c>
      <c r="E188" s="46">
        <f t="shared" ref="E188:E251" si="9">D188/B188</f>
        <v>1</v>
      </c>
      <c r="F188" s="46">
        <f t="shared" si="8"/>
        <v>0.0217391304347826</v>
      </c>
    </row>
    <row r="189" ht="30" customHeight="1" spans="1:6">
      <c r="A189" s="6" t="s">
        <v>168</v>
      </c>
      <c r="B189" s="2">
        <v>5400</v>
      </c>
      <c r="C189" s="47">
        <v>5341</v>
      </c>
      <c r="D189" s="47">
        <v>4940</v>
      </c>
      <c r="E189" s="46">
        <f t="shared" si="9"/>
        <v>0.914814814814815</v>
      </c>
      <c r="F189" s="46">
        <f t="shared" si="8"/>
        <v>0.924920426886351</v>
      </c>
    </row>
    <row r="190" ht="30" customHeight="1" spans="1:6">
      <c r="A190" s="48" t="s">
        <v>169</v>
      </c>
      <c r="B190" s="49">
        <v>4926</v>
      </c>
      <c r="C190" s="47">
        <v>4490</v>
      </c>
      <c r="D190" s="47">
        <v>4470</v>
      </c>
      <c r="E190" s="46">
        <f t="shared" si="9"/>
        <v>0.907429963459196</v>
      </c>
      <c r="F190" s="46">
        <f t="shared" si="8"/>
        <v>0.99554565701559</v>
      </c>
    </row>
    <row r="191" ht="30" customHeight="1" spans="1:6">
      <c r="A191" s="48" t="s">
        <v>170</v>
      </c>
      <c r="B191" s="49">
        <v>402</v>
      </c>
      <c r="C191" s="47">
        <v>345</v>
      </c>
      <c r="D191" s="47">
        <v>398</v>
      </c>
      <c r="E191" s="46">
        <f t="shared" si="9"/>
        <v>0.990049751243781</v>
      </c>
      <c r="F191" s="46">
        <f t="shared" si="8"/>
        <v>1.1536231884058</v>
      </c>
    </row>
    <row r="192" ht="30" customHeight="1" spans="1:6">
      <c r="A192" s="48" t="s">
        <v>379</v>
      </c>
      <c r="B192" s="49">
        <v>72</v>
      </c>
      <c r="C192" s="47">
        <v>506</v>
      </c>
      <c r="D192" s="47">
        <v>72</v>
      </c>
      <c r="E192" s="46">
        <f t="shared" si="9"/>
        <v>1</v>
      </c>
      <c r="F192" s="46">
        <f t="shared" si="8"/>
        <v>0.142292490118577</v>
      </c>
    </row>
    <row r="193" ht="30" customHeight="1" spans="1:6">
      <c r="A193" s="6" t="s">
        <v>171</v>
      </c>
      <c r="B193" s="2">
        <v>4409</v>
      </c>
      <c r="C193" s="47">
        <v>10496</v>
      </c>
      <c r="D193" s="47">
        <v>4850</v>
      </c>
      <c r="E193" s="46">
        <f t="shared" si="9"/>
        <v>1.10002268088002</v>
      </c>
      <c r="F193" s="46">
        <f t="shared" si="8"/>
        <v>0.462080792682927</v>
      </c>
    </row>
    <row r="194" ht="30" customHeight="1" spans="1:6">
      <c r="A194" s="48" t="s">
        <v>172</v>
      </c>
      <c r="B194" s="49">
        <v>4409</v>
      </c>
      <c r="C194" s="47">
        <v>10496</v>
      </c>
      <c r="D194" s="47">
        <v>4850</v>
      </c>
      <c r="E194" s="46">
        <f t="shared" si="9"/>
        <v>1.10002268088002</v>
      </c>
      <c r="F194" s="46">
        <f t="shared" si="8"/>
        <v>0.462080792682927</v>
      </c>
    </row>
    <row r="195" ht="30" customHeight="1" spans="1:6">
      <c r="A195" s="6" t="s">
        <v>173</v>
      </c>
      <c r="B195" s="2">
        <v>7</v>
      </c>
      <c r="C195" s="47">
        <v>14</v>
      </c>
      <c r="D195" s="47">
        <v>6</v>
      </c>
      <c r="E195" s="46">
        <f t="shared" si="9"/>
        <v>0.857142857142857</v>
      </c>
      <c r="F195" s="46">
        <f t="shared" si="8"/>
        <v>0.428571428571429</v>
      </c>
    </row>
    <row r="196" ht="30" customHeight="1" spans="1:6">
      <c r="A196" s="48" t="s">
        <v>174</v>
      </c>
      <c r="B196" s="49">
        <v>7</v>
      </c>
      <c r="C196" s="47">
        <v>14</v>
      </c>
      <c r="D196" s="47">
        <v>6</v>
      </c>
      <c r="E196" s="46">
        <f t="shared" si="9"/>
        <v>0.857142857142857</v>
      </c>
      <c r="F196" s="46">
        <f t="shared" si="8"/>
        <v>0.428571428571429</v>
      </c>
    </row>
    <row r="197" ht="30" customHeight="1" spans="1:6">
      <c r="A197" s="51" t="s">
        <v>175</v>
      </c>
      <c r="B197" s="2">
        <v>505</v>
      </c>
      <c r="C197" s="47">
        <v>471</v>
      </c>
      <c r="D197" s="47">
        <v>530</v>
      </c>
      <c r="E197" s="46">
        <f t="shared" si="9"/>
        <v>1.04950495049505</v>
      </c>
      <c r="F197" s="46">
        <f t="shared" si="8"/>
        <v>1.12526539278132</v>
      </c>
    </row>
    <row r="198" ht="30" customHeight="1" spans="1:6">
      <c r="A198" s="50" t="s">
        <v>32</v>
      </c>
      <c r="B198" s="49">
        <v>460</v>
      </c>
      <c r="C198" s="47">
        <v>448</v>
      </c>
      <c r="D198" s="47">
        <v>476</v>
      </c>
      <c r="E198" s="46">
        <f t="shared" si="9"/>
        <v>1.03478260869565</v>
      </c>
      <c r="F198" s="46">
        <f t="shared" si="8"/>
        <v>1.0625</v>
      </c>
    </row>
    <row r="199" ht="30" customHeight="1" spans="1:6">
      <c r="A199" s="50" t="s">
        <v>20</v>
      </c>
      <c r="B199" s="49"/>
      <c r="C199" s="47"/>
      <c r="D199" s="47"/>
      <c r="E199" s="46"/>
      <c r="F199" s="46"/>
    </row>
    <row r="200" ht="30" customHeight="1" spans="1:6">
      <c r="A200" s="50" t="s">
        <v>176</v>
      </c>
      <c r="B200" s="49">
        <v>45</v>
      </c>
      <c r="C200" s="47">
        <v>23</v>
      </c>
      <c r="D200" s="47">
        <v>54</v>
      </c>
      <c r="E200" s="46">
        <f t="shared" si="9"/>
        <v>1.2</v>
      </c>
      <c r="F200" s="46">
        <f t="shared" si="8"/>
        <v>2.34782608695652</v>
      </c>
    </row>
    <row r="201" ht="30" customHeight="1" spans="1:6">
      <c r="A201" s="51" t="s">
        <v>179</v>
      </c>
      <c r="B201" s="2">
        <v>118</v>
      </c>
      <c r="C201" s="47">
        <v>696</v>
      </c>
      <c r="D201" s="47">
        <v>284</v>
      </c>
      <c r="E201" s="46">
        <f t="shared" si="9"/>
        <v>2.40677966101695</v>
      </c>
      <c r="F201" s="46">
        <f t="shared" si="8"/>
        <v>0.408045977011494</v>
      </c>
    </row>
    <row r="202" ht="30" customHeight="1" spans="1:6">
      <c r="A202" s="50" t="s">
        <v>180</v>
      </c>
      <c r="B202" s="49">
        <v>118</v>
      </c>
      <c r="C202" s="47">
        <v>696</v>
      </c>
      <c r="D202" s="47">
        <v>284</v>
      </c>
      <c r="E202" s="46">
        <f t="shared" si="9"/>
        <v>2.40677966101695</v>
      </c>
      <c r="F202" s="46">
        <f t="shared" si="8"/>
        <v>0.408045977011494</v>
      </c>
    </row>
    <row r="203" ht="30" customHeight="1" spans="1:6">
      <c r="A203" s="6" t="s">
        <v>181</v>
      </c>
      <c r="B203" s="2">
        <v>4817</v>
      </c>
      <c r="C203" s="45">
        <v>9609</v>
      </c>
      <c r="D203" s="45">
        <v>7610</v>
      </c>
      <c r="E203" s="46">
        <f t="shared" si="9"/>
        <v>1.57982146564252</v>
      </c>
      <c r="F203" s="46">
        <f t="shared" si="8"/>
        <v>0.791965865334582</v>
      </c>
    </row>
    <row r="204" ht="30" customHeight="1" spans="1:6">
      <c r="A204" s="6" t="s">
        <v>182</v>
      </c>
      <c r="B204" s="2">
        <v>10</v>
      </c>
      <c r="C204" s="47">
        <v>59</v>
      </c>
      <c r="D204" s="47">
        <v>76</v>
      </c>
      <c r="E204" s="46">
        <f t="shared" si="9"/>
        <v>7.6</v>
      </c>
      <c r="F204" s="46">
        <f t="shared" si="8"/>
        <v>1.28813559322034</v>
      </c>
    </row>
    <row r="205" ht="30" customHeight="1" spans="1:6">
      <c r="A205" s="48" t="s">
        <v>8</v>
      </c>
      <c r="B205" s="49">
        <v>10</v>
      </c>
      <c r="C205" s="47">
        <v>59</v>
      </c>
      <c r="D205" s="47">
        <v>76</v>
      </c>
      <c r="E205" s="46">
        <f t="shared" si="9"/>
        <v>7.6</v>
      </c>
      <c r="F205" s="46">
        <f t="shared" si="8"/>
        <v>1.28813559322034</v>
      </c>
    </row>
    <row r="206" ht="30" customHeight="1" spans="1:6">
      <c r="A206" s="6" t="s">
        <v>183</v>
      </c>
      <c r="B206" s="2">
        <v>3830</v>
      </c>
      <c r="C206" s="47">
        <v>4153</v>
      </c>
      <c r="D206" s="47">
        <v>5974</v>
      </c>
      <c r="E206" s="46">
        <f t="shared" si="9"/>
        <v>1.5597911227154</v>
      </c>
      <c r="F206" s="46">
        <f t="shared" si="8"/>
        <v>1.43847820852396</v>
      </c>
    </row>
    <row r="207" ht="30" customHeight="1" spans="1:6">
      <c r="A207" s="50" t="s">
        <v>184</v>
      </c>
      <c r="B207" s="49">
        <v>3830</v>
      </c>
      <c r="C207" s="47">
        <v>96</v>
      </c>
      <c r="D207" s="47">
        <v>508</v>
      </c>
      <c r="E207" s="46">
        <f t="shared" si="9"/>
        <v>0.132637075718016</v>
      </c>
      <c r="F207" s="46">
        <f t="shared" si="8"/>
        <v>5.29166666666667</v>
      </c>
    </row>
    <row r="208" ht="30" customHeight="1" spans="1:6">
      <c r="A208" s="48" t="s">
        <v>185</v>
      </c>
      <c r="B208" s="49">
        <v>3830</v>
      </c>
      <c r="C208" s="47">
        <v>4057</v>
      </c>
      <c r="D208" s="47">
        <v>5466</v>
      </c>
      <c r="E208" s="46">
        <f t="shared" si="9"/>
        <v>1.42715404699739</v>
      </c>
      <c r="F208" s="46">
        <f t="shared" si="8"/>
        <v>1.34730096130145</v>
      </c>
    </row>
    <row r="209" ht="30" customHeight="1" spans="1:6">
      <c r="A209" s="50" t="s">
        <v>186</v>
      </c>
      <c r="B209" s="49"/>
      <c r="C209" s="47"/>
      <c r="D209" s="47"/>
      <c r="E209" s="46"/>
      <c r="F209" s="46"/>
    </row>
    <row r="210" ht="30" customHeight="1" spans="1:6">
      <c r="A210" s="6" t="s">
        <v>187</v>
      </c>
      <c r="B210" s="2">
        <v>281</v>
      </c>
      <c r="C210" s="47">
        <v>3265</v>
      </c>
      <c r="D210" s="47">
        <v>711</v>
      </c>
      <c r="E210" s="46">
        <f t="shared" si="9"/>
        <v>2.53024911032028</v>
      </c>
      <c r="F210" s="46">
        <f t="shared" si="8"/>
        <v>0.217764165390505</v>
      </c>
    </row>
    <row r="211" ht="30" customHeight="1" spans="1:6">
      <c r="A211" s="50" t="s">
        <v>188</v>
      </c>
      <c r="B211" s="49">
        <v>227</v>
      </c>
      <c r="C211" s="47">
        <v>357</v>
      </c>
      <c r="D211" s="47">
        <v>412</v>
      </c>
      <c r="E211" s="46">
        <f t="shared" si="9"/>
        <v>1.81497797356828</v>
      </c>
      <c r="F211" s="46">
        <f t="shared" si="8"/>
        <v>1.15406162464986</v>
      </c>
    </row>
    <row r="212" ht="30" customHeight="1" spans="1:6">
      <c r="A212" s="50" t="s">
        <v>189</v>
      </c>
      <c r="B212" s="49"/>
      <c r="C212" s="47">
        <v>2270</v>
      </c>
      <c r="D212" s="47">
        <v>100</v>
      </c>
      <c r="E212" s="46"/>
      <c r="F212" s="46">
        <f t="shared" si="8"/>
        <v>0.0440528634361234</v>
      </c>
    </row>
    <row r="213" ht="30" customHeight="1" spans="1:6">
      <c r="A213" s="48" t="s">
        <v>380</v>
      </c>
      <c r="B213" s="48">
        <v>54</v>
      </c>
      <c r="C213" s="47">
        <v>638</v>
      </c>
      <c r="D213" s="47">
        <v>199</v>
      </c>
      <c r="E213" s="46">
        <f t="shared" si="9"/>
        <v>3.68518518518518</v>
      </c>
      <c r="F213" s="46">
        <f t="shared" si="8"/>
        <v>0.311912225705329</v>
      </c>
    </row>
    <row r="214" ht="30" customHeight="1" spans="1:6">
      <c r="A214" s="6" t="s">
        <v>191</v>
      </c>
      <c r="B214" s="2">
        <v>11</v>
      </c>
      <c r="C214" s="47"/>
      <c r="D214" s="47"/>
      <c r="E214" s="46">
        <f t="shared" si="9"/>
        <v>0</v>
      </c>
      <c r="F214" s="46"/>
    </row>
    <row r="215" ht="30" customHeight="1" spans="1:6">
      <c r="A215" s="50" t="s">
        <v>381</v>
      </c>
      <c r="B215" s="49"/>
      <c r="C215" s="47"/>
      <c r="D215" s="47"/>
      <c r="E215" s="46"/>
      <c r="F215" s="46"/>
    </row>
    <row r="216" ht="30" customHeight="1" spans="1:6">
      <c r="A216" s="48" t="s">
        <v>382</v>
      </c>
      <c r="B216" s="49">
        <v>11</v>
      </c>
      <c r="C216" s="47"/>
      <c r="D216" s="47"/>
      <c r="E216" s="46">
        <f t="shared" si="9"/>
        <v>0</v>
      </c>
      <c r="F216" s="46"/>
    </row>
    <row r="217" ht="30" customHeight="1" spans="1:6">
      <c r="A217" s="6" t="s">
        <v>194</v>
      </c>
      <c r="B217" s="2">
        <v>333</v>
      </c>
      <c r="C217" s="47">
        <v>1740</v>
      </c>
      <c r="D217" s="47">
        <v>468</v>
      </c>
      <c r="E217" s="46">
        <f t="shared" si="9"/>
        <v>1.40540540540541</v>
      </c>
      <c r="F217" s="46">
        <f t="shared" si="8"/>
        <v>0.268965517241379</v>
      </c>
    </row>
    <row r="218" ht="30" customHeight="1" spans="1:6">
      <c r="A218" s="48" t="s">
        <v>195</v>
      </c>
      <c r="B218" s="49">
        <v>333</v>
      </c>
      <c r="C218" s="47">
        <v>1740</v>
      </c>
      <c r="D218" s="47">
        <v>220</v>
      </c>
      <c r="E218" s="46">
        <f t="shared" si="9"/>
        <v>0.660660660660661</v>
      </c>
      <c r="F218" s="46">
        <f t="shared" si="8"/>
        <v>0.126436781609195</v>
      </c>
    </row>
    <row r="219" ht="30" customHeight="1" spans="1:6">
      <c r="A219" s="48" t="s">
        <v>383</v>
      </c>
      <c r="B219" s="49"/>
      <c r="C219" s="47"/>
      <c r="D219" s="47">
        <v>248</v>
      </c>
      <c r="E219" s="46"/>
      <c r="F219" s="46"/>
    </row>
    <row r="220" ht="30" customHeight="1" spans="1:6">
      <c r="A220" s="6" t="s">
        <v>196</v>
      </c>
      <c r="B220" s="2">
        <v>200</v>
      </c>
      <c r="C220" s="47">
        <v>266</v>
      </c>
      <c r="D220" s="47">
        <v>229</v>
      </c>
      <c r="E220" s="46">
        <f t="shared" si="9"/>
        <v>1.145</v>
      </c>
      <c r="F220" s="46">
        <f t="shared" si="8"/>
        <v>0.860902255639098</v>
      </c>
    </row>
    <row r="221" ht="30" customHeight="1" spans="1:6">
      <c r="A221" s="48" t="s">
        <v>197</v>
      </c>
      <c r="B221" s="49"/>
      <c r="C221" s="47">
        <v>38</v>
      </c>
      <c r="D221" s="47"/>
      <c r="E221" s="46"/>
      <c r="F221" s="46">
        <f t="shared" si="8"/>
        <v>0</v>
      </c>
    </row>
    <row r="222" ht="30" customHeight="1" spans="1:6">
      <c r="A222" s="48" t="s">
        <v>198</v>
      </c>
      <c r="B222" s="49">
        <v>200</v>
      </c>
      <c r="C222" s="47">
        <v>228</v>
      </c>
      <c r="D222" s="47">
        <v>229</v>
      </c>
      <c r="E222" s="46">
        <f t="shared" si="9"/>
        <v>1.145</v>
      </c>
      <c r="F222" s="46">
        <f t="shared" si="8"/>
        <v>1.00438596491228</v>
      </c>
    </row>
    <row r="223" ht="30" customHeight="1" spans="1:6">
      <c r="A223" s="50" t="s">
        <v>384</v>
      </c>
      <c r="B223" s="49"/>
      <c r="C223" s="47"/>
      <c r="D223" s="47"/>
      <c r="E223" s="46"/>
      <c r="F223" s="46"/>
    </row>
    <row r="224" ht="30" customHeight="1" spans="1:6">
      <c r="A224" s="6" t="s">
        <v>200</v>
      </c>
      <c r="B224" s="2">
        <v>152</v>
      </c>
      <c r="C224" s="47">
        <v>124</v>
      </c>
      <c r="D224" s="47">
        <v>136</v>
      </c>
      <c r="E224" s="46">
        <f t="shared" si="9"/>
        <v>0.894736842105263</v>
      </c>
      <c r="F224" s="46">
        <f t="shared" si="8"/>
        <v>1.09677419354839</v>
      </c>
    </row>
    <row r="225" ht="30" customHeight="1" spans="1:6">
      <c r="A225" s="48" t="s">
        <v>8</v>
      </c>
      <c r="B225" s="49">
        <v>152</v>
      </c>
      <c r="C225" s="47">
        <v>124</v>
      </c>
      <c r="D225" s="47">
        <v>136</v>
      </c>
      <c r="E225" s="46">
        <f t="shared" si="9"/>
        <v>0.894736842105263</v>
      </c>
      <c r="F225" s="46">
        <f t="shared" si="8"/>
        <v>1.09677419354839</v>
      </c>
    </row>
    <row r="226" ht="30" customHeight="1" spans="1:6">
      <c r="A226" s="51" t="s">
        <v>201</v>
      </c>
      <c r="B226" s="49"/>
      <c r="C226" s="47">
        <v>2</v>
      </c>
      <c r="D226" s="47">
        <v>16</v>
      </c>
      <c r="E226" s="46"/>
      <c r="F226" s="46">
        <f t="shared" si="8"/>
        <v>8</v>
      </c>
    </row>
    <row r="227" ht="30" customHeight="1" spans="1:6">
      <c r="A227" s="50" t="s">
        <v>202</v>
      </c>
      <c r="B227" s="49"/>
      <c r="C227" s="47">
        <v>2</v>
      </c>
      <c r="D227" s="47">
        <v>16</v>
      </c>
      <c r="E227" s="46"/>
      <c r="F227" s="46">
        <f t="shared" si="8"/>
        <v>8</v>
      </c>
    </row>
    <row r="228" ht="30" customHeight="1" spans="1:6">
      <c r="A228" s="6" t="s">
        <v>203</v>
      </c>
      <c r="B228" s="2">
        <v>7193</v>
      </c>
      <c r="C228" s="45">
        <v>6280</v>
      </c>
      <c r="D228" s="45">
        <v>12222</v>
      </c>
      <c r="E228" s="46">
        <f t="shared" si="9"/>
        <v>1.69915195328792</v>
      </c>
      <c r="F228" s="46">
        <f t="shared" si="8"/>
        <v>1.94617834394904</v>
      </c>
    </row>
    <row r="229" ht="30" customHeight="1" spans="1:6">
      <c r="A229" s="6" t="s">
        <v>204</v>
      </c>
      <c r="B229" s="6">
        <v>7193</v>
      </c>
      <c r="C229" s="47">
        <v>5395</v>
      </c>
      <c r="D229" s="47">
        <v>12064</v>
      </c>
      <c r="E229" s="46">
        <f t="shared" si="9"/>
        <v>1.6771861532045</v>
      </c>
      <c r="F229" s="46">
        <f t="shared" si="8"/>
        <v>2.23614457831325</v>
      </c>
    </row>
    <row r="230" ht="30" customHeight="1" spans="1:6">
      <c r="A230" s="48" t="s">
        <v>8</v>
      </c>
      <c r="B230" s="49">
        <v>1775</v>
      </c>
      <c r="C230" s="47">
        <v>4364</v>
      </c>
      <c r="D230" s="47">
        <v>2466</v>
      </c>
      <c r="E230" s="46">
        <f t="shared" si="9"/>
        <v>1.38929577464789</v>
      </c>
      <c r="F230" s="46">
        <f t="shared" si="8"/>
        <v>0.565077910174152</v>
      </c>
    </row>
    <row r="231" ht="30" customHeight="1" spans="1:6">
      <c r="A231" s="50" t="s">
        <v>205</v>
      </c>
      <c r="B231" s="49">
        <v>5418</v>
      </c>
      <c r="C231" s="47">
        <v>1031</v>
      </c>
      <c r="D231" s="47">
        <v>9598</v>
      </c>
      <c r="E231" s="46">
        <f t="shared" si="9"/>
        <v>1.77150239940938</v>
      </c>
      <c r="F231" s="46">
        <f t="shared" si="8"/>
        <v>9.3094083414161</v>
      </c>
    </row>
    <row r="232" ht="30" customHeight="1" spans="1:6">
      <c r="A232" s="51" t="s">
        <v>206</v>
      </c>
      <c r="B232" s="49"/>
      <c r="C232" s="47"/>
      <c r="D232" s="47"/>
      <c r="E232" s="46"/>
      <c r="F232" s="46"/>
    </row>
    <row r="233" ht="30" customHeight="1" spans="1:6">
      <c r="A233" s="50" t="s">
        <v>207</v>
      </c>
      <c r="B233" s="49"/>
      <c r="C233" s="47"/>
      <c r="D233" s="47"/>
      <c r="E233" s="46"/>
      <c r="F233" s="46"/>
    </row>
    <row r="234" ht="30" customHeight="1" spans="1:6">
      <c r="A234" s="51" t="s">
        <v>208</v>
      </c>
      <c r="B234" s="49"/>
      <c r="C234" s="47"/>
      <c r="D234" s="47">
        <v>5</v>
      </c>
      <c r="E234" s="46"/>
      <c r="F234" s="46"/>
    </row>
    <row r="235" ht="30" customHeight="1" spans="1:6">
      <c r="A235" s="50" t="s">
        <v>209</v>
      </c>
      <c r="B235" s="49"/>
      <c r="C235" s="47"/>
      <c r="D235" s="47"/>
      <c r="E235" s="46"/>
      <c r="F235" s="46"/>
    </row>
    <row r="236" ht="30" customHeight="1" spans="1:6">
      <c r="A236" s="50" t="s">
        <v>210</v>
      </c>
      <c r="B236" s="49"/>
      <c r="C236" s="47"/>
      <c r="D236" s="47">
        <v>5</v>
      </c>
      <c r="E236" s="46"/>
      <c r="F236" s="46"/>
    </row>
    <row r="237" ht="30" customHeight="1" spans="1:6">
      <c r="A237" s="6" t="s">
        <v>211</v>
      </c>
      <c r="B237" s="49"/>
      <c r="C237" s="47">
        <v>866</v>
      </c>
      <c r="D237" s="47">
        <v>153</v>
      </c>
      <c r="E237" s="46"/>
      <c r="F237" s="46">
        <f t="shared" si="8"/>
        <v>0.176674364896074</v>
      </c>
    </row>
    <row r="238" ht="30" customHeight="1" spans="1:6">
      <c r="A238" s="48" t="s">
        <v>212</v>
      </c>
      <c r="B238" s="49"/>
      <c r="C238" s="47">
        <v>866</v>
      </c>
      <c r="D238" s="47">
        <v>153</v>
      </c>
      <c r="E238" s="46"/>
      <c r="F238" s="46">
        <f t="shared" si="8"/>
        <v>0.176674364896074</v>
      </c>
    </row>
    <row r="239" ht="30" customHeight="1" spans="1:6">
      <c r="A239" s="6" t="s">
        <v>213</v>
      </c>
      <c r="B239" s="49"/>
      <c r="C239" s="47">
        <v>19</v>
      </c>
      <c r="D239" s="47"/>
      <c r="E239" s="46"/>
      <c r="F239" s="46">
        <f t="shared" si="8"/>
        <v>0</v>
      </c>
    </row>
    <row r="240" ht="30" customHeight="1" spans="1:6">
      <c r="A240" s="48" t="s">
        <v>214</v>
      </c>
      <c r="B240" s="49"/>
      <c r="C240" s="47">
        <v>19</v>
      </c>
      <c r="D240" s="47"/>
      <c r="E240" s="46"/>
      <c r="F240" s="46">
        <f t="shared" si="8"/>
        <v>0</v>
      </c>
    </row>
    <row r="241" ht="30" customHeight="1" spans="1:6">
      <c r="A241" s="6" t="s">
        <v>215</v>
      </c>
      <c r="B241" s="2">
        <v>102197</v>
      </c>
      <c r="C241" s="45">
        <v>203795</v>
      </c>
      <c r="D241" s="45">
        <v>166657</v>
      </c>
      <c r="E241" s="46">
        <f t="shared" si="9"/>
        <v>1.63074258539879</v>
      </c>
      <c r="F241" s="46">
        <f t="shared" si="8"/>
        <v>0.81776785495228</v>
      </c>
    </row>
    <row r="242" ht="30" customHeight="1" spans="1:6">
      <c r="A242" s="6" t="s">
        <v>385</v>
      </c>
      <c r="B242" s="2">
        <v>8014</v>
      </c>
      <c r="C242" s="47">
        <v>8197</v>
      </c>
      <c r="D242" s="47">
        <v>7956</v>
      </c>
      <c r="E242" s="46">
        <f t="shared" si="9"/>
        <v>0.992762665335663</v>
      </c>
      <c r="F242" s="46">
        <f t="shared" si="8"/>
        <v>0.970598999634012</v>
      </c>
    </row>
    <row r="243" ht="30" customHeight="1" spans="1:6">
      <c r="A243" s="48" t="s">
        <v>8</v>
      </c>
      <c r="B243" s="49">
        <v>3297</v>
      </c>
      <c r="C243" s="47">
        <v>4124</v>
      </c>
      <c r="D243" s="47">
        <v>4466</v>
      </c>
      <c r="E243" s="46">
        <f t="shared" si="9"/>
        <v>1.35456475583864</v>
      </c>
      <c r="F243" s="46">
        <f t="shared" si="8"/>
        <v>1.08292919495635</v>
      </c>
    </row>
    <row r="244" ht="30" customHeight="1" spans="1:6">
      <c r="A244" s="48" t="s">
        <v>218</v>
      </c>
      <c r="B244" s="49"/>
      <c r="C244" s="47"/>
      <c r="D244" s="47"/>
      <c r="E244" s="46"/>
      <c r="F244" s="46"/>
    </row>
    <row r="245" ht="30" customHeight="1" spans="1:6">
      <c r="A245" s="48" t="s">
        <v>219</v>
      </c>
      <c r="B245" s="49">
        <v>77</v>
      </c>
      <c r="C245" s="47">
        <v>118</v>
      </c>
      <c r="D245" s="47">
        <v>14</v>
      </c>
      <c r="E245" s="46">
        <f t="shared" si="9"/>
        <v>0.181818181818182</v>
      </c>
      <c r="F245" s="46">
        <f t="shared" si="8"/>
        <v>0.11864406779661</v>
      </c>
    </row>
    <row r="246" ht="30" customHeight="1" spans="1:6">
      <c r="A246" s="48" t="s">
        <v>221</v>
      </c>
      <c r="B246" s="49"/>
      <c r="C246" s="47"/>
      <c r="D246" s="47"/>
      <c r="E246" s="46"/>
      <c r="F246" s="46"/>
    </row>
    <row r="247" customFormat="1" ht="30" customHeight="1" spans="1:6">
      <c r="A247" s="48" t="s">
        <v>222</v>
      </c>
      <c r="B247" s="49"/>
      <c r="C247" s="47"/>
      <c r="D247" s="47"/>
      <c r="E247" s="46"/>
      <c r="F247" s="46"/>
    </row>
    <row r="248" customFormat="1" ht="30" customHeight="1" spans="1:6">
      <c r="A248" s="50" t="s">
        <v>386</v>
      </c>
      <c r="B248" s="49"/>
      <c r="C248" s="47">
        <v>60</v>
      </c>
      <c r="D248" s="47">
        <v>135</v>
      </c>
      <c r="E248" s="46"/>
      <c r="F248" s="46">
        <f t="shared" si="8"/>
        <v>2.25</v>
      </c>
    </row>
    <row r="249" customFormat="1" ht="30" customHeight="1" spans="1:6">
      <c r="A249" s="50" t="s">
        <v>387</v>
      </c>
      <c r="B249" s="49"/>
      <c r="C249" s="47">
        <v>1345</v>
      </c>
      <c r="D249" s="47">
        <v>124</v>
      </c>
      <c r="E249" s="46"/>
      <c r="F249" s="46">
        <f t="shared" si="8"/>
        <v>0.0921933085501859</v>
      </c>
    </row>
    <row r="250" customFormat="1" ht="30" customHeight="1" spans="1:6">
      <c r="A250" s="50" t="s">
        <v>225</v>
      </c>
      <c r="B250" s="49"/>
      <c r="C250" s="47"/>
      <c r="D250" s="47"/>
      <c r="E250" s="46"/>
      <c r="F250" s="46"/>
    </row>
    <row r="251" customFormat="1" ht="30" customHeight="1" spans="1:6">
      <c r="A251" s="50" t="s">
        <v>388</v>
      </c>
      <c r="B251" s="49"/>
      <c r="C251" s="47">
        <v>22</v>
      </c>
      <c r="D251" s="47">
        <v>10</v>
      </c>
      <c r="E251" s="46"/>
      <c r="F251" s="46">
        <f t="shared" ref="F250:F313" si="10">D251/C251</f>
        <v>0.454545454545455</v>
      </c>
    </row>
    <row r="252" customFormat="1" ht="30" customHeight="1" spans="1:6">
      <c r="A252" s="50" t="s">
        <v>389</v>
      </c>
      <c r="B252" s="49"/>
      <c r="C252" s="47">
        <v>29</v>
      </c>
      <c r="D252" s="47"/>
      <c r="E252" s="46"/>
      <c r="F252" s="46">
        <f t="shared" si="10"/>
        <v>0</v>
      </c>
    </row>
    <row r="253" customFormat="1" ht="30" customHeight="1" spans="1:6">
      <c r="A253" s="50" t="s">
        <v>228</v>
      </c>
      <c r="B253" s="49">
        <v>50</v>
      </c>
      <c r="C253" s="47">
        <v>461</v>
      </c>
      <c r="D253" s="47">
        <v>76</v>
      </c>
      <c r="E253" s="46">
        <f t="shared" ref="E252:E315" si="11">D253/B253</f>
        <v>1.52</v>
      </c>
      <c r="F253" s="46">
        <f t="shared" si="10"/>
        <v>0.164859002169197</v>
      </c>
    </row>
    <row r="254" customFormat="1" ht="30" customHeight="1" spans="1:6">
      <c r="A254" s="50" t="s">
        <v>390</v>
      </c>
      <c r="B254" s="49"/>
      <c r="C254" s="47">
        <v>26</v>
      </c>
      <c r="D254" s="47">
        <v>82</v>
      </c>
      <c r="E254" s="46"/>
      <c r="F254" s="46">
        <f t="shared" si="10"/>
        <v>3.15384615384615</v>
      </c>
    </row>
    <row r="255" ht="30" customHeight="1" spans="1:6">
      <c r="A255" s="50" t="s">
        <v>391</v>
      </c>
      <c r="B255" s="49">
        <v>15</v>
      </c>
      <c r="C255" s="47">
        <v>2</v>
      </c>
      <c r="D255" s="47">
        <v>1</v>
      </c>
      <c r="E255" s="46">
        <f t="shared" si="11"/>
        <v>0.0666666666666667</v>
      </c>
      <c r="F255" s="46">
        <f t="shared" si="10"/>
        <v>0.5</v>
      </c>
    </row>
    <row r="256" ht="30" customHeight="1" spans="1:6">
      <c r="A256" s="50" t="s">
        <v>392</v>
      </c>
      <c r="B256" s="49">
        <v>4440</v>
      </c>
      <c r="C256" s="47">
        <v>142</v>
      </c>
      <c r="D256" s="47">
        <v>17</v>
      </c>
      <c r="E256" s="46">
        <f t="shared" si="11"/>
        <v>0.00382882882882883</v>
      </c>
      <c r="F256" s="46">
        <f t="shared" si="10"/>
        <v>0.119718309859155</v>
      </c>
    </row>
    <row r="257" ht="30" customHeight="1" spans="1:6">
      <c r="A257" s="50" t="s">
        <v>393</v>
      </c>
      <c r="B257" s="49">
        <v>135</v>
      </c>
      <c r="C257" s="47">
        <v>1868</v>
      </c>
      <c r="D257" s="47">
        <v>3031</v>
      </c>
      <c r="E257" s="46">
        <f t="shared" si="11"/>
        <v>22.4518518518519</v>
      </c>
      <c r="F257" s="46">
        <f t="shared" si="10"/>
        <v>1.62259100642398</v>
      </c>
    </row>
    <row r="258" ht="30" customHeight="1" spans="1:6">
      <c r="A258" s="6" t="s">
        <v>394</v>
      </c>
      <c r="B258" s="2">
        <v>4329</v>
      </c>
      <c r="C258" s="47">
        <v>5642</v>
      </c>
      <c r="D258" s="47">
        <v>6825</v>
      </c>
      <c r="E258" s="46">
        <f t="shared" si="11"/>
        <v>1.57657657657658</v>
      </c>
      <c r="F258" s="46">
        <f t="shared" si="10"/>
        <v>1.20967741935484</v>
      </c>
    </row>
    <row r="259" ht="30" customHeight="1" spans="1:6">
      <c r="A259" s="48" t="s">
        <v>8</v>
      </c>
      <c r="B259" s="49">
        <v>1440</v>
      </c>
      <c r="C259" s="47">
        <v>2983</v>
      </c>
      <c r="D259" s="47">
        <v>1528</v>
      </c>
      <c r="E259" s="46">
        <f t="shared" si="11"/>
        <v>1.06111111111111</v>
      </c>
      <c r="F259" s="46">
        <f t="shared" si="10"/>
        <v>0.512236004022796</v>
      </c>
    </row>
    <row r="260" ht="30" customHeight="1" spans="1:6">
      <c r="A260" s="50" t="s">
        <v>395</v>
      </c>
      <c r="B260" s="49">
        <v>950</v>
      </c>
      <c r="C260" s="47">
        <v>208</v>
      </c>
      <c r="D260" s="47">
        <v>109</v>
      </c>
      <c r="E260" s="46">
        <f t="shared" si="11"/>
        <v>0.114736842105263</v>
      </c>
      <c r="F260" s="46">
        <f t="shared" si="10"/>
        <v>0.524038461538462</v>
      </c>
    </row>
    <row r="261" ht="30" customHeight="1" spans="1:6">
      <c r="A261" s="50" t="s">
        <v>396</v>
      </c>
      <c r="B261" s="49"/>
      <c r="C261" s="47"/>
      <c r="D261" s="47">
        <v>2</v>
      </c>
      <c r="E261" s="46"/>
      <c r="F261" s="46"/>
    </row>
    <row r="262" ht="30" customHeight="1" spans="1:6">
      <c r="A262" s="50" t="s">
        <v>397</v>
      </c>
      <c r="B262" s="49"/>
      <c r="C262" s="47"/>
      <c r="D262" s="47">
        <v>177</v>
      </c>
      <c r="E262" s="46"/>
      <c r="F262" s="46"/>
    </row>
    <row r="263" ht="30" customHeight="1" spans="1:6">
      <c r="A263" s="50" t="s">
        <v>398</v>
      </c>
      <c r="B263" s="49"/>
      <c r="C263" s="47"/>
      <c r="D263" s="47">
        <v>8</v>
      </c>
      <c r="E263" s="46"/>
      <c r="F263" s="46"/>
    </row>
    <row r="264" ht="30" customHeight="1" spans="1:6">
      <c r="A264" s="50" t="s">
        <v>399</v>
      </c>
      <c r="B264" s="49"/>
      <c r="C264" s="47"/>
      <c r="D264" s="47">
        <v>24</v>
      </c>
      <c r="E264" s="46"/>
      <c r="F264" s="46"/>
    </row>
    <row r="265" ht="30" customHeight="1" spans="1:6">
      <c r="A265" s="48" t="s">
        <v>235</v>
      </c>
      <c r="B265" s="49">
        <v>1939</v>
      </c>
      <c r="C265" s="47">
        <v>2451</v>
      </c>
      <c r="D265" s="47">
        <v>4977</v>
      </c>
      <c r="E265" s="46">
        <f t="shared" si="11"/>
        <v>2.56678700361011</v>
      </c>
      <c r="F265" s="46">
        <f t="shared" si="10"/>
        <v>2.03059975520196</v>
      </c>
    </row>
    <row r="266" ht="30" customHeight="1" spans="1:6">
      <c r="A266" s="6" t="s">
        <v>236</v>
      </c>
      <c r="B266" s="2">
        <v>3269</v>
      </c>
      <c r="C266" s="47">
        <v>11904</v>
      </c>
      <c r="D266" s="47">
        <v>8704</v>
      </c>
      <c r="E266" s="46">
        <f t="shared" si="11"/>
        <v>2.66258794738452</v>
      </c>
      <c r="F266" s="46">
        <f t="shared" si="10"/>
        <v>0.731182795698925</v>
      </c>
    </row>
    <row r="267" ht="30" customHeight="1" spans="1:6">
      <c r="A267" s="48" t="s">
        <v>8</v>
      </c>
      <c r="B267" s="49">
        <v>2608</v>
      </c>
      <c r="C267" s="47">
        <v>2480</v>
      </c>
      <c r="D267" s="47">
        <v>2997</v>
      </c>
      <c r="E267" s="46">
        <f t="shared" si="11"/>
        <v>1.14915644171779</v>
      </c>
      <c r="F267" s="46">
        <f t="shared" si="10"/>
        <v>1.20846774193548</v>
      </c>
    </row>
    <row r="268" ht="30" customHeight="1" spans="1:6">
      <c r="A268" s="50" t="s">
        <v>400</v>
      </c>
      <c r="B268" s="49">
        <v>487</v>
      </c>
      <c r="C268" s="47">
        <v>92</v>
      </c>
      <c r="D268" s="47">
        <v>45</v>
      </c>
      <c r="E268" s="46">
        <f t="shared" si="11"/>
        <v>0.0924024640657084</v>
      </c>
      <c r="F268" s="46">
        <f t="shared" si="10"/>
        <v>0.489130434782609</v>
      </c>
    </row>
    <row r="269" ht="30" customHeight="1" spans="1:6">
      <c r="A269" s="48" t="s">
        <v>238</v>
      </c>
      <c r="B269" s="49">
        <v>100</v>
      </c>
      <c r="C269" s="47">
        <v>268</v>
      </c>
      <c r="D269" s="47">
        <v>137</v>
      </c>
      <c r="E269" s="46">
        <f t="shared" si="11"/>
        <v>1.37</v>
      </c>
      <c r="F269" s="46">
        <f t="shared" si="10"/>
        <v>0.511194029850746</v>
      </c>
    </row>
    <row r="270" ht="30" customHeight="1" spans="1:6">
      <c r="A270" s="48" t="s">
        <v>239</v>
      </c>
      <c r="B270" s="49">
        <v>4</v>
      </c>
      <c r="C270" s="47">
        <v>46</v>
      </c>
      <c r="D270" s="47">
        <v>399</v>
      </c>
      <c r="E270" s="46">
        <f t="shared" si="11"/>
        <v>99.75</v>
      </c>
      <c r="F270" s="46">
        <f t="shared" si="10"/>
        <v>8.67391304347826</v>
      </c>
    </row>
    <row r="271" ht="30" customHeight="1" spans="1:6">
      <c r="A271" s="50" t="s">
        <v>401</v>
      </c>
      <c r="B271" s="49"/>
      <c r="C271" s="47">
        <v>93</v>
      </c>
      <c r="D271" s="47">
        <v>86</v>
      </c>
      <c r="E271" s="46"/>
      <c r="F271" s="46">
        <f t="shared" si="10"/>
        <v>0.924731182795699</v>
      </c>
    </row>
    <row r="272" ht="30" customHeight="1" spans="1:6">
      <c r="A272" s="50" t="s">
        <v>241</v>
      </c>
      <c r="B272" s="49">
        <v>70</v>
      </c>
      <c r="C272" s="47"/>
      <c r="D272" s="47">
        <v>82</v>
      </c>
      <c r="E272" s="46">
        <f t="shared" si="11"/>
        <v>1.17142857142857</v>
      </c>
      <c r="F272" s="46"/>
    </row>
    <row r="273" ht="30" customHeight="1" spans="1:6">
      <c r="A273" s="48" t="s">
        <v>242</v>
      </c>
      <c r="B273" s="49"/>
      <c r="C273" s="47">
        <v>179</v>
      </c>
      <c r="D273" s="47">
        <v>63</v>
      </c>
      <c r="E273" s="46"/>
      <c r="F273" s="46">
        <f t="shared" si="10"/>
        <v>0.35195530726257</v>
      </c>
    </row>
    <row r="274" ht="30" customHeight="1" spans="1:6">
      <c r="A274" s="48" t="s">
        <v>243</v>
      </c>
      <c r="B274" s="49"/>
      <c r="C274" s="47">
        <v>5543</v>
      </c>
      <c r="D274" s="47">
        <v>4895</v>
      </c>
      <c r="E274" s="46"/>
      <c r="F274" s="46">
        <f t="shared" si="10"/>
        <v>0.88309579650009</v>
      </c>
    </row>
    <row r="275" ht="30" customHeight="1" spans="1:6">
      <c r="A275" s="6" t="s">
        <v>402</v>
      </c>
      <c r="B275" s="6">
        <v>74370</v>
      </c>
      <c r="C275" s="47">
        <v>116176</v>
      </c>
      <c r="D275" s="47">
        <v>89432</v>
      </c>
      <c r="E275" s="46">
        <f t="shared" si="11"/>
        <v>1.20252790103536</v>
      </c>
      <c r="F275" s="46">
        <f t="shared" si="10"/>
        <v>0.769797548547032</v>
      </c>
    </row>
    <row r="276" ht="30" customHeight="1" spans="1:6">
      <c r="A276" s="48" t="s">
        <v>8</v>
      </c>
      <c r="B276" s="48">
        <v>783</v>
      </c>
      <c r="C276" s="47">
        <v>1383</v>
      </c>
      <c r="D276" s="47">
        <v>1234</v>
      </c>
      <c r="E276" s="46">
        <f t="shared" si="11"/>
        <v>1.57598978288633</v>
      </c>
      <c r="F276" s="46">
        <f t="shared" si="10"/>
        <v>0.892263195950831</v>
      </c>
    </row>
    <row r="277" ht="30" customHeight="1" spans="1:6">
      <c r="A277" s="50" t="s">
        <v>245</v>
      </c>
      <c r="B277" s="48"/>
      <c r="C277" s="47">
        <v>20989</v>
      </c>
      <c r="D277" s="47">
        <v>3156</v>
      </c>
      <c r="E277" s="46"/>
      <c r="F277" s="46">
        <f t="shared" si="10"/>
        <v>0.150364476630616</v>
      </c>
    </row>
    <row r="278" ht="30" customHeight="1" spans="1:6">
      <c r="A278" s="48" t="s">
        <v>246</v>
      </c>
      <c r="B278" s="49"/>
      <c r="C278" s="47">
        <v>3640</v>
      </c>
      <c r="D278" s="47">
        <v>1179</v>
      </c>
      <c r="E278" s="46"/>
      <c r="F278" s="46">
        <f t="shared" si="10"/>
        <v>0.323901098901099</v>
      </c>
    </row>
    <row r="279" ht="30" customHeight="1" spans="1:6">
      <c r="A279" s="48" t="s">
        <v>403</v>
      </c>
      <c r="B279" s="49"/>
      <c r="C279" s="47">
        <v>153</v>
      </c>
      <c r="D279" s="47">
        <v>5</v>
      </c>
      <c r="E279" s="46"/>
      <c r="F279" s="46">
        <f t="shared" si="10"/>
        <v>0.0326797385620915</v>
      </c>
    </row>
    <row r="280" ht="30" customHeight="1" spans="1:6">
      <c r="A280" s="50" t="s">
        <v>247</v>
      </c>
      <c r="B280" s="49"/>
      <c r="C280" s="47">
        <v>4712</v>
      </c>
      <c r="D280" s="47">
        <v>1500</v>
      </c>
      <c r="E280" s="46"/>
      <c r="F280" s="46">
        <f t="shared" si="10"/>
        <v>0.318336162988115</v>
      </c>
    </row>
    <row r="281" s="25" customFormat="1" ht="30" customHeight="1" spans="1:6">
      <c r="A281" s="48" t="s">
        <v>248</v>
      </c>
      <c r="B281" s="49">
        <v>73587</v>
      </c>
      <c r="C281" s="47">
        <v>85299</v>
      </c>
      <c r="D281" s="47">
        <v>82358</v>
      </c>
      <c r="E281" s="46">
        <f t="shared" si="11"/>
        <v>1.11919224863087</v>
      </c>
      <c r="F281" s="46">
        <f t="shared" si="10"/>
        <v>0.965521283954091</v>
      </c>
    </row>
    <row r="282" s="25" customFormat="1" ht="30" customHeight="1" spans="1:6">
      <c r="A282" s="6" t="s">
        <v>251</v>
      </c>
      <c r="B282" s="2">
        <v>7099</v>
      </c>
      <c r="C282" s="47">
        <v>5160</v>
      </c>
      <c r="D282" s="47">
        <v>6043</v>
      </c>
      <c r="E282" s="46">
        <f t="shared" si="11"/>
        <v>0.851246654458374</v>
      </c>
      <c r="F282" s="46">
        <f t="shared" si="10"/>
        <v>1.17112403100775</v>
      </c>
    </row>
    <row r="283" s="25" customFormat="1" ht="30" customHeight="1" spans="1:6">
      <c r="A283" s="48" t="s">
        <v>252</v>
      </c>
      <c r="B283" s="49"/>
      <c r="C283" s="47"/>
      <c r="D283" s="47"/>
      <c r="E283" s="46"/>
      <c r="F283" s="46"/>
    </row>
    <row r="284" ht="30" customHeight="1" spans="1:6">
      <c r="A284" s="48" t="s">
        <v>404</v>
      </c>
      <c r="B284" s="49">
        <v>1200</v>
      </c>
      <c r="C284" s="47">
        <v>96</v>
      </c>
      <c r="D284" s="47">
        <v>109</v>
      </c>
      <c r="E284" s="46">
        <f t="shared" si="11"/>
        <v>0.0908333333333333</v>
      </c>
      <c r="F284" s="46">
        <f t="shared" si="10"/>
        <v>1.13541666666667</v>
      </c>
    </row>
    <row r="285" ht="30" customHeight="1" spans="1:6">
      <c r="A285" s="48" t="s">
        <v>253</v>
      </c>
      <c r="B285" s="49">
        <v>5899</v>
      </c>
      <c r="C285" s="47">
        <v>4806</v>
      </c>
      <c r="D285" s="47">
        <v>5434</v>
      </c>
      <c r="E285" s="46">
        <f t="shared" si="11"/>
        <v>0.921173080183082</v>
      </c>
      <c r="F285" s="46">
        <f t="shared" si="10"/>
        <v>1.13066999583854</v>
      </c>
    </row>
    <row r="286" ht="30" customHeight="1" spans="1:6">
      <c r="A286" s="50" t="s">
        <v>405</v>
      </c>
      <c r="B286" s="49"/>
      <c r="C286" s="47">
        <v>258</v>
      </c>
      <c r="D286" s="47">
        <v>32</v>
      </c>
      <c r="E286" s="46"/>
      <c r="F286" s="46">
        <f t="shared" si="10"/>
        <v>0.124031007751938</v>
      </c>
    </row>
    <row r="287" ht="30" customHeight="1" spans="1:6">
      <c r="A287" s="50" t="s">
        <v>406</v>
      </c>
      <c r="B287" s="49"/>
      <c r="C287" s="47"/>
      <c r="D287" s="47">
        <v>468</v>
      </c>
      <c r="E287" s="46"/>
      <c r="F287" s="46"/>
    </row>
    <row r="288" ht="30" customHeight="1" spans="1:6">
      <c r="A288" s="6" t="s">
        <v>256</v>
      </c>
      <c r="B288" s="2">
        <v>5116</v>
      </c>
      <c r="C288" s="47">
        <v>6438</v>
      </c>
      <c r="D288" s="47">
        <v>11787</v>
      </c>
      <c r="E288" s="46">
        <f t="shared" si="11"/>
        <v>2.3039483971853</v>
      </c>
      <c r="F288" s="46">
        <f t="shared" si="10"/>
        <v>1.83084808946878</v>
      </c>
    </row>
    <row r="289" ht="30" customHeight="1" spans="1:6">
      <c r="A289" s="48" t="s">
        <v>257</v>
      </c>
      <c r="B289" s="49">
        <v>431</v>
      </c>
      <c r="C289" s="47"/>
      <c r="D289" s="47">
        <v>932</v>
      </c>
      <c r="E289" s="46">
        <f t="shared" si="11"/>
        <v>2.16241299303944</v>
      </c>
      <c r="F289" s="46"/>
    </row>
    <row r="290" ht="30" customHeight="1" spans="1:6">
      <c r="A290" s="48" t="s">
        <v>258</v>
      </c>
      <c r="B290" s="48">
        <v>498</v>
      </c>
      <c r="C290" s="47">
        <v>726</v>
      </c>
      <c r="D290" s="47">
        <v>498</v>
      </c>
      <c r="E290" s="46">
        <f t="shared" si="11"/>
        <v>1</v>
      </c>
      <c r="F290" s="46">
        <f t="shared" si="10"/>
        <v>0.685950413223141</v>
      </c>
    </row>
    <row r="291" ht="30" customHeight="1" spans="1:6">
      <c r="A291" s="50" t="s">
        <v>407</v>
      </c>
      <c r="B291" s="48">
        <v>4187</v>
      </c>
      <c r="C291" s="47">
        <v>5712</v>
      </c>
      <c r="D291" s="47">
        <v>10357</v>
      </c>
      <c r="E291" s="46">
        <f t="shared" si="11"/>
        <v>2.47360878910915</v>
      </c>
      <c r="F291" s="46">
        <f t="shared" si="10"/>
        <v>1.81320028011204</v>
      </c>
    </row>
    <row r="292" ht="30" customHeight="1" spans="1:6">
      <c r="A292" s="51" t="s">
        <v>260</v>
      </c>
      <c r="B292" s="48"/>
      <c r="C292" s="47">
        <v>50278</v>
      </c>
      <c r="D292" s="47">
        <v>35910</v>
      </c>
      <c r="E292" s="46"/>
      <c r="F292" s="46">
        <f t="shared" si="10"/>
        <v>0.714228887386133</v>
      </c>
    </row>
    <row r="293" ht="30" customHeight="1" spans="1:6">
      <c r="A293" s="50" t="s">
        <v>261</v>
      </c>
      <c r="B293" s="48"/>
      <c r="C293" s="47">
        <v>50278</v>
      </c>
      <c r="D293" s="47">
        <v>35910</v>
      </c>
      <c r="E293" s="46"/>
      <c r="F293" s="46">
        <f t="shared" si="10"/>
        <v>0.714228887386133</v>
      </c>
    </row>
    <row r="294" ht="30" customHeight="1" spans="1:6">
      <c r="A294" s="6" t="s">
        <v>262</v>
      </c>
      <c r="B294" s="2">
        <v>3640</v>
      </c>
      <c r="C294" s="45">
        <v>6509</v>
      </c>
      <c r="D294" s="45">
        <v>8335</v>
      </c>
      <c r="E294" s="46">
        <f t="shared" si="11"/>
        <v>2.28983516483516</v>
      </c>
      <c r="F294" s="46">
        <f t="shared" si="10"/>
        <v>1.28053464433861</v>
      </c>
    </row>
    <row r="295" ht="30" customHeight="1" spans="1:6">
      <c r="A295" s="6" t="s">
        <v>263</v>
      </c>
      <c r="B295" s="2">
        <v>3640</v>
      </c>
      <c r="C295" s="47">
        <v>5113</v>
      </c>
      <c r="D295" s="47">
        <v>5092</v>
      </c>
      <c r="E295" s="46">
        <f t="shared" si="11"/>
        <v>1.3989010989011</v>
      </c>
      <c r="F295" s="46">
        <f t="shared" si="10"/>
        <v>0.995892822217876</v>
      </c>
    </row>
    <row r="296" ht="30" customHeight="1" spans="1:6">
      <c r="A296" s="48" t="s">
        <v>8</v>
      </c>
      <c r="B296" s="49">
        <v>1276</v>
      </c>
      <c r="C296" s="47">
        <v>1745</v>
      </c>
      <c r="D296" s="47">
        <v>1603</v>
      </c>
      <c r="E296" s="46">
        <f t="shared" si="11"/>
        <v>1.25626959247649</v>
      </c>
      <c r="F296" s="46">
        <f t="shared" si="10"/>
        <v>0.918624641833811</v>
      </c>
    </row>
    <row r="297" ht="30" customHeight="1" spans="1:6">
      <c r="A297" s="50" t="s">
        <v>264</v>
      </c>
      <c r="B297" s="49">
        <v>2205</v>
      </c>
      <c r="C297" s="47">
        <v>3012</v>
      </c>
      <c r="D297" s="47">
        <v>1947</v>
      </c>
      <c r="E297" s="46">
        <f t="shared" si="11"/>
        <v>0.882993197278912</v>
      </c>
      <c r="F297" s="46">
        <f t="shared" si="10"/>
        <v>0.646414342629482</v>
      </c>
    </row>
    <row r="298" ht="30" customHeight="1" spans="1:6">
      <c r="A298" s="48" t="s">
        <v>265</v>
      </c>
      <c r="B298" s="49">
        <v>107</v>
      </c>
      <c r="C298" s="47">
        <v>99</v>
      </c>
      <c r="D298" s="47">
        <v>308</v>
      </c>
      <c r="E298" s="46">
        <f t="shared" si="11"/>
        <v>2.8785046728972</v>
      </c>
      <c r="F298" s="46">
        <f t="shared" si="10"/>
        <v>3.11111111111111</v>
      </c>
    </row>
    <row r="299" ht="30" customHeight="1" spans="1:6">
      <c r="A299" s="48" t="s">
        <v>266</v>
      </c>
      <c r="B299" s="49">
        <v>52</v>
      </c>
      <c r="C299" s="47">
        <v>243</v>
      </c>
      <c r="D299" s="47">
        <v>25</v>
      </c>
      <c r="E299" s="46">
        <f t="shared" si="11"/>
        <v>0.480769230769231</v>
      </c>
      <c r="F299" s="46">
        <f t="shared" si="10"/>
        <v>0.102880658436214</v>
      </c>
    </row>
    <row r="300" ht="30" customHeight="1" spans="1:6">
      <c r="A300" s="50" t="s">
        <v>408</v>
      </c>
      <c r="B300" s="49"/>
      <c r="C300" s="47">
        <v>14</v>
      </c>
      <c r="D300" s="47">
        <v>1209</v>
      </c>
      <c r="E300" s="46"/>
      <c r="F300" s="46">
        <f t="shared" si="10"/>
        <v>86.3571428571429</v>
      </c>
    </row>
    <row r="301" ht="30" customHeight="1" spans="1:6">
      <c r="A301" s="6" t="s">
        <v>269</v>
      </c>
      <c r="B301" s="49"/>
      <c r="C301" s="47">
        <v>557</v>
      </c>
      <c r="D301" s="47"/>
      <c r="E301" s="46"/>
      <c r="F301" s="46">
        <f t="shared" si="10"/>
        <v>0</v>
      </c>
    </row>
    <row r="302" ht="30" customHeight="1" spans="1:6">
      <c r="A302" s="48" t="s">
        <v>270</v>
      </c>
      <c r="B302" s="49"/>
      <c r="C302" s="47">
        <v>518</v>
      </c>
      <c r="D302" s="47"/>
      <c r="E302" s="46"/>
      <c r="F302" s="46">
        <f t="shared" si="10"/>
        <v>0</v>
      </c>
    </row>
    <row r="303" ht="30" customHeight="1" spans="1:6">
      <c r="A303" s="48" t="s">
        <v>271</v>
      </c>
      <c r="B303" s="49"/>
      <c r="C303" s="47">
        <v>20</v>
      </c>
      <c r="D303" s="47"/>
      <c r="E303" s="46"/>
      <c r="F303" s="46">
        <f t="shared" si="10"/>
        <v>0</v>
      </c>
    </row>
    <row r="304" ht="30" customHeight="1" spans="1:6">
      <c r="A304" s="48" t="s">
        <v>409</v>
      </c>
      <c r="B304" s="49"/>
      <c r="C304" s="47">
        <v>19</v>
      </c>
      <c r="D304" s="47"/>
      <c r="E304" s="46"/>
      <c r="F304" s="46">
        <f t="shared" si="10"/>
        <v>0</v>
      </c>
    </row>
    <row r="305" ht="30" customHeight="1" spans="1:6">
      <c r="A305" s="6" t="s">
        <v>272</v>
      </c>
      <c r="B305" s="49"/>
      <c r="C305" s="47">
        <v>839</v>
      </c>
      <c r="D305" s="47">
        <v>2778</v>
      </c>
      <c r="E305" s="46"/>
      <c r="F305" s="46">
        <f t="shared" si="10"/>
        <v>3.31108462455304</v>
      </c>
    </row>
    <row r="306" ht="30" customHeight="1" spans="1:6">
      <c r="A306" s="53" t="s">
        <v>410</v>
      </c>
      <c r="B306" s="49"/>
      <c r="C306" s="47">
        <v>839</v>
      </c>
      <c r="D306" s="47">
        <v>2778</v>
      </c>
      <c r="E306" s="46"/>
      <c r="F306" s="46">
        <f t="shared" si="10"/>
        <v>3.31108462455304</v>
      </c>
    </row>
    <row r="307" ht="30" customHeight="1" spans="1:6">
      <c r="A307" s="48" t="s">
        <v>411</v>
      </c>
      <c r="B307" s="49"/>
      <c r="C307" s="47"/>
      <c r="D307" s="47"/>
      <c r="E307" s="46"/>
      <c r="F307" s="46"/>
    </row>
    <row r="308" ht="30" customHeight="1" spans="1:6">
      <c r="A308" s="51" t="s">
        <v>412</v>
      </c>
      <c r="B308" s="49"/>
      <c r="C308" s="47"/>
      <c r="D308" s="47">
        <v>465</v>
      </c>
      <c r="E308" s="46"/>
      <c r="F308" s="46"/>
    </row>
    <row r="309" ht="30" customHeight="1" spans="1:6">
      <c r="A309" s="50" t="s">
        <v>413</v>
      </c>
      <c r="B309" s="49"/>
      <c r="C309" s="47"/>
      <c r="D309" s="47">
        <v>465</v>
      </c>
      <c r="E309" s="46"/>
      <c r="F309" s="46"/>
    </row>
    <row r="310" ht="30" customHeight="1" spans="1:6">
      <c r="A310" s="6" t="s">
        <v>275</v>
      </c>
      <c r="B310" s="2">
        <v>593</v>
      </c>
      <c r="C310" s="45">
        <v>522</v>
      </c>
      <c r="D310" s="45">
        <v>2264</v>
      </c>
      <c r="E310" s="46">
        <f t="shared" si="11"/>
        <v>3.81787521079258</v>
      </c>
      <c r="F310" s="46">
        <f t="shared" si="10"/>
        <v>4.33716475095785</v>
      </c>
    </row>
    <row r="311" ht="30" customHeight="1" spans="1:6">
      <c r="A311" s="51" t="s">
        <v>414</v>
      </c>
      <c r="B311" s="52"/>
      <c r="C311" s="45"/>
      <c r="D311" s="47">
        <v>550</v>
      </c>
      <c r="E311" s="46"/>
      <c r="F311" s="46"/>
    </row>
    <row r="312" ht="30" customHeight="1" spans="1:6">
      <c r="A312" s="50" t="s">
        <v>32</v>
      </c>
      <c r="B312" s="52"/>
      <c r="C312" s="45"/>
      <c r="D312" s="47">
        <v>550</v>
      </c>
      <c r="E312" s="46"/>
      <c r="F312" s="46"/>
    </row>
    <row r="313" ht="30" customHeight="1" spans="1:6">
      <c r="A313" s="6" t="s">
        <v>276</v>
      </c>
      <c r="B313" s="2">
        <v>593</v>
      </c>
      <c r="C313" s="47">
        <v>522</v>
      </c>
      <c r="D313" s="47">
        <v>1714</v>
      </c>
      <c r="E313" s="46">
        <f t="shared" si="11"/>
        <v>2.89038785834739</v>
      </c>
      <c r="F313" s="46">
        <f t="shared" si="10"/>
        <v>3.28352490421456</v>
      </c>
    </row>
    <row r="314" ht="30" customHeight="1" spans="1:6">
      <c r="A314" s="48" t="s">
        <v>8</v>
      </c>
      <c r="B314" s="49">
        <v>593</v>
      </c>
      <c r="C314" s="47">
        <v>472</v>
      </c>
      <c r="D314" s="47">
        <v>1635</v>
      </c>
      <c r="E314" s="46">
        <f t="shared" si="11"/>
        <v>2.75716694772344</v>
      </c>
      <c r="F314" s="46">
        <f t="shared" ref="F314:F377" si="12">D314/C314</f>
        <v>3.46398305084746</v>
      </c>
    </row>
    <row r="315" ht="30" customHeight="1" spans="1:6">
      <c r="A315" s="50" t="s">
        <v>277</v>
      </c>
      <c r="B315" s="49"/>
      <c r="C315" s="47">
        <v>50</v>
      </c>
      <c r="D315" s="47">
        <v>79</v>
      </c>
      <c r="E315" s="46"/>
      <c r="F315" s="46">
        <f t="shared" si="12"/>
        <v>1.58</v>
      </c>
    </row>
    <row r="316" ht="30" customHeight="1" spans="1:6">
      <c r="A316" s="51" t="s">
        <v>278</v>
      </c>
      <c r="B316" s="49"/>
      <c r="C316" s="47"/>
      <c r="D316" s="47"/>
      <c r="E316" s="46"/>
      <c r="F316" s="46"/>
    </row>
    <row r="317" ht="30" customHeight="1" spans="1:6">
      <c r="A317" s="50" t="s">
        <v>279</v>
      </c>
      <c r="B317" s="49"/>
      <c r="C317" s="47"/>
      <c r="D317" s="47"/>
      <c r="E317" s="46"/>
      <c r="F317" s="46"/>
    </row>
    <row r="318" ht="30" customHeight="1" spans="1:6">
      <c r="A318" s="6" t="s">
        <v>280</v>
      </c>
      <c r="B318" s="2">
        <v>347</v>
      </c>
      <c r="C318" s="45">
        <v>360</v>
      </c>
      <c r="D318" s="45">
        <v>822</v>
      </c>
      <c r="E318" s="46">
        <f t="shared" ref="E316:E381" si="13">D318/B318</f>
        <v>2.36887608069164</v>
      </c>
      <c r="F318" s="46">
        <f t="shared" si="12"/>
        <v>2.28333333333333</v>
      </c>
    </row>
    <row r="319" ht="30" customHeight="1" spans="1:6">
      <c r="A319" s="6" t="s">
        <v>281</v>
      </c>
      <c r="B319" s="2">
        <v>347</v>
      </c>
      <c r="C319" s="47">
        <v>360</v>
      </c>
      <c r="D319" s="47">
        <v>822</v>
      </c>
      <c r="E319" s="46">
        <f t="shared" si="13"/>
        <v>2.36887608069164</v>
      </c>
      <c r="F319" s="46">
        <f t="shared" si="12"/>
        <v>2.28333333333333</v>
      </c>
    </row>
    <row r="320" ht="30" customHeight="1" spans="1:6">
      <c r="A320" s="48" t="s">
        <v>8</v>
      </c>
      <c r="B320" s="49">
        <v>265</v>
      </c>
      <c r="C320" s="47">
        <v>236</v>
      </c>
      <c r="D320" s="47">
        <v>266</v>
      </c>
      <c r="E320" s="46">
        <f t="shared" si="13"/>
        <v>1.00377358490566</v>
      </c>
      <c r="F320" s="46">
        <f t="shared" si="12"/>
        <v>1.1271186440678</v>
      </c>
    </row>
    <row r="321" ht="30" customHeight="1" spans="1:6">
      <c r="A321" s="48" t="s">
        <v>282</v>
      </c>
      <c r="B321" s="49">
        <v>82</v>
      </c>
      <c r="C321" s="47">
        <v>82</v>
      </c>
      <c r="D321" s="47">
        <v>526</v>
      </c>
      <c r="E321" s="46">
        <f t="shared" si="13"/>
        <v>6.41463414634146</v>
      </c>
      <c r="F321" s="46">
        <f t="shared" si="12"/>
        <v>6.41463414634146</v>
      </c>
    </row>
    <row r="322" ht="30" customHeight="1" spans="1:6">
      <c r="A322" s="48" t="s">
        <v>340</v>
      </c>
      <c r="B322" s="49"/>
      <c r="C322" s="47">
        <v>37</v>
      </c>
      <c r="D322" s="47">
        <v>10</v>
      </c>
      <c r="E322" s="46"/>
      <c r="F322" s="46">
        <f t="shared" si="12"/>
        <v>0.27027027027027</v>
      </c>
    </row>
    <row r="323" ht="30" customHeight="1" spans="1:6">
      <c r="A323" s="50" t="s">
        <v>415</v>
      </c>
      <c r="B323" s="48"/>
      <c r="C323" s="47">
        <v>5</v>
      </c>
      <c r="D323" s="47">
        <v>20</v>
      </c>
      <c r="E323" s="46"/>
      <c r="F323" s="46">
        <f t="shared" si="12"/>
        <v>4</v>
      </c>
    </row>
    <row r="324" ht="30" customHeight="1" spans="1:6">
      <c r="A324" s="51" t="s">
        <v>286</v>
      </c>
      <c r="B324" s="6">
        <v>20</v>
      </c>
      <c r="C324" s="47">
        <v>24</v>
      </c>
      <c r="D324" s="45">
        <v>20</v>
      </c>
      <c r="E324" s="46">
        <f t="shared" si="13"/>
        <v>1</v>
      </c>
      <c r="F324" s="46">
        <f t="shared" si="12"/>
        <v>0.833333333333333</v>
      </c>
    </row>
    <row r="325" ht="30" customHeight="1" spans="1:6">
      <c r="A325" s="51" t="s">
        <v>287</v>
      </c>
      <c r="B325" s="6">
        <v>20</v>
      </c>
      <c r="C325" s="47">
        <v>24</v>
      </c>
      <c r="D325" s="47">
        <v>20</v>
      </c>
      <c r="E325" s="46">
        <f t="shared" si="13"/>
        <v>1</v>
      </c>
      <c r="F325" s="46">
        <f t="shared" si="12"/>
        <v>0.833333333333333</v>
      </c>
    </row>
    <row r="326" ht="30" customHeight="1" spans="1:6">
      <c r="A326" s="48" t="s">
        <v>416</v>
      </c>
      <c r="B326" s="48">
        <v>20</v>
      </c>
      <c r="C326" s="47">
        <v>20</v>
      </c>
      <c r="D326" s="47">
        <v>20</v>
      </c>
      <c r="E326" s="46">
        <f t="shared" si="13"/>
        <v>1</v>
      </c>
      <c r="F326" s="46">
        <f t="shared" si="12"/>
        <v>1</v>
      </c>
    </row>
    <row r="327" ht="30" customHeight="1" spans="1:6">
      <c r="A327" s="48" t="s">
        <v>417</v>
      </c>
      <c r="B327" s="48"/>
      <c r="C327" s="47"/>
      <c r="D327" s="47"/>
      <c r="E327" s="46"/>
      <c r="F327" s="46"/>
    </row>
    <row r="328" ht="30" customHeight="1" spans="1:6">
      <c r="A328" s="50" t="s">
        <v>288</v>
      </c>
      <c r="B328" s="48"/>
      <c r="C328" s="47">
        <v>4</v>
      </c>
      <c r="D328" s="47"/>
      <c r="E328" s="46"/>
      <c r="F328" s="46">
        <f t="shared" si="12"/>
        <v>0</v>
      </c>
    </row>
    <row r="329" ht="30" customHeight="1" spans="1:6">
      <c r="A329" s="50" t="s">
        <v>418</v>
      </c>
      <c r="B329" s="48"/>
      <c r="C329" s="45"/>
      <c r="D329" s="45"/>
      <c r="E329" s="46"/>
      <c r="F329" s="46"/>
    </row>
    <row r="330" ht="30" customHeight="1" spans="1:6">
      <c r="A330" s="6" t="s">
        <v>289</v>
      </c>
      <c r="B330" s="2">
        <v>1329</v>
      </c>
      <c r="C330" s="45">
        <v>4255</v>
      </c>
      <c r="D330" s="45">
        <v>6875</v>
      </c>
      <c r="E330" s="46">
        <f t="shared" si="13"/>
        <v>5.17306245297216</v>
      </c>
      <c r="F330" s="46">
        <f t="shared" si="12"/>
        <v>1.61574618096357</v>
      </c>
    </row>
    <row r="331" ht="30" customHeight="1" spans="1:6">
      <c r="A331" s="6" t="s">
        <v>290</v>
      </c>
      <c r="B331" s="2">
        <v>1243</v>
      </c>
      <c r="C331" s="47">
        <v>4154</v>
      </c>
      <c r="D331" s="47">
        <v>6789</v>
      </c>
      <c r="E331" s="46">
        <f t="shared" si="13"/>
        <v>5.46178600160901</v>
      </c>
      <c r="F331" s="46">
        <f t="shared" si="12"/>
        <v>1.63432835820896</v>
      </c>
    </row>
    <row r="332" ht="30" customHeight="1" spans="1:6">
      <c r="A332" s="48" t="s">
        <v>416</v>
      </c>
      <c r="B332" s="49">
        <v>1064</v>
      </c>
      <c r="C332" s="47">
        <v>1961</v>
      </c>
      <c r="D332" s="47">
        <v>1162</v>
      </c>
      <c r="E332" s="46">
        <f t="shared" si="13"/>
        <v>1.09210526315789</v>
      </c>
      <c r="F332" s="46">
        <f t="shared" si="12"/>
        <v>0.592554818969913</v>
      </c>
    </row>
    <row r="333" ht="30" customHeight="1" spans="1:6">
      <c r="A333" s="50" t="s">
        <v>419</v>
      </c>
      <c r="B333" s="49"/>
      <c r="C333" s="47">
        <v>15</v>
      </c>
      <c r="D333" s="47">
        <v>535</v>
      </c>
      <c r="E333" s="46"/>
      <c r="F333" s="46">
        <f t="shared" si="12"/>
        <v>35.6666666666667</v>
      </c>
    </row>
    <row r="334" ht="30" customHeight="1" spans="1:6">
      <c r="A334" s="50" t="s">
        <v>294</v>
      </c>
      <c r="B334" s="49">
        <v>179</v>
      </c>
      <c r="C334" s="47">
        <v>2178</v>
      </c>
      <c r="D334" s="47">
        <v>5092</v>
      </c>
      <c r="E334" s="46">
        <f t="shared" si="13"/>
        <v>28.4469273743017</v>
      </c>
      <c r="F334" s="46">
        <f t="shared" si="12"/>
        <v>2.33792470156107</v>
      </c>
    </row>
    <row r="335" ht="30" customHeight="1" spans="1:6">
      <c r="A335" s="6" t="s">
        <v>295</v>
      </c>
      <c r="B335" s="2">
        <v>86</v>
      </c>
      <c r="C335" s="47">
        <v>101</v>
      </c>
      <c r="D335" s="47">
        <v>86</v>
      </c>
      <c r="E335" s="46">
        <f t="shared" si="13"/>
        <v>1</v>
      </c>
      <c r="F335" s="46">
        <f t="shared" si="12"/>
        <v>0.851485148514851</v>
      </c>
    </row>
    <row r="336" ht="30" customHeight="1" spans="1:6">
      <c r="A336" s="48" t="s">
        <v>8</v>
      </c>
      <c r="B336" s="49" t="s">
        <v>420</v>
      </c>
      <c r="C336" s="47">
        <v>101</v>
      </c>
      <c r="D336" s="47">
        <v>86</v>
      </c>
      <c r="E336" s="46"/>
      <c r="F336" s="46">
        <f t="shared" si="12"/>
        <v>0.851485148514851</v>
      </c>
    </row>
    <row r="337" ht="30" customHeight="1" spans="1:6">
      <c r="A337" s="6" t="s">
        <v>296</v>
      </c>
      <c r="B337" s="2">
        <v>13241</v>
      </c>
      <c r="C337" s="45">
        <v>18998</v>
      </c>
      <c r="D337" s="45">
        <v>23246</v>
      </c>
      <c r="E337" s="46">
        <f t="shared" si="13"/>
        <v>1.75560758250887</v>
      </c>
      <c r="F337" s="46">
        <f t="shared" si="12"/>
        <v>1.22360248447205</v>
      </c>
    </row>
    <row r="338" ht="30" customHeight="1" spans="1:6">
      <c r="A338" s="6" t="s">
        <v>297</v>
      </c>
      <c r="B338" s="2">
        <v>4682</v>
      </c>
      <c r="C338" s="47">
        <v>9325</v>
      </c>
      <c r="D338" s="47">
        <v>14672</v>
      </c>
      <c r="E338" s="46">
        <f t="shared" si="13"/>
        <v>3.13370354549338</v>
      </c>
      <c r="F338" s="46">
        <f t="shared" si="12"/>
        <v>1.57340482573727</v>
      </c>
    </row>
    <row r="339" ht="30" customHeight="1" spans="1:6">
      <c r="A339" s="48" t="s">
        <v>421</v>
      </c>
      <c r="B339" s="49">
        <v>2034</v>
      </c>
      <c r="C339" s="47">
        <v>6460</v>
      </c>
      <c r="D339" s="47">
        <v>8721</v>
      </c>
      <c r="E339" s="46">
        <f t="shared" si="13"/>
        <v>4.28761061946903</v>
      </c>
      <c r="F339" s="46">
        <f t="shared" si="12"/>
        <v>1.35</v>
      </c>
    </row>
    <row r="340" ht="30" customHeight="1" spans="1:6">
      <c r="A340" s="50" t="s">
        <v>300</v>
      </c>
      <c r="B340" s="49">
        <v>1040</v>
      </c>
      <c r="C340" s="47">
        <v>987</v>
      </c>
      <c r="D340" s="47">
        <v>3516</v>
      </c>
      <c r="E340" s="46">
        <f t="shared" si="13"/>
        <v>3.38076923076923</v>
      </c>
      <c r="F340" s="46">
        <f t="shared" si="12"/>
        <v>3.56231003039514</v>
      </c>
    </row>
    <row r="341" ht="30" customHeight="1" spans="1:6">
      <c r="A341" s="50" t="s">
        <v>422</v>
      </c>
      <c r="B341" s="49">
        <v>58</v>
      </c>
      <c r="C341" s="47">
        <v>236</v>
      </c>
      <c r="D341" s="47">
        <v>58</v>
      </c>
      <c r="E341" s="46">
        <f t="shared" si="13"/>
        <v>1</v>
      </c>
      <c r="F341" s="46">
        <f t="shared" si="12"/>
        <v>0.245762711864407</v>
      </c>
    </row>
    <row r="342" ht="30" customHeight="1" spans="1:6">
      <c r="A342" s="50" t="s">
        <v>301</v>
      </c>
      <c r="B342" s="49">
        <v>1550</v>
      </c>
      <c r="C342" s="47">
        <v>216</v>
      </c>
      <c r="D342" s="47">
        <v>1327</v>
      </c>
      <c r="E342" s="46">
        <f t="shared" si="13"/>
        <v>0.856129032258064</v>
      </c>
      <c r="F342" s="46">
        <f t="shared" si="12"/>
        <v>6.14351851851852</v>
      </c>
    </row>
    <row r="343" ht="30" customHeight="1" spans="1:6">
      <c r="A343" s="50" t="s">
        <v>302</v>
      </c>
      <c r="B343" s="49"/>
      <c r="C343" s="47">
        <v>1314</v>
      </c>
      <c r="D343" s="47">
        <v>1050</v>
      </c>
      <c r="E343" s="46"/>
      <c r="F343" s="46">
        <f t="shared" si="12"/>
        <v>0.799086757990868</v>
      </c>
    </row>
    <row r="344" ht="30" customHeight="1" spans="1:6">
      <c r="A344" s="6" t="s">
        <v>303</v>
      </c>
      <c r="B344" s="2">
        <v>8559</v>
      </c>
      <c r="C344" s="47">
        <v>9668</v>
      </c>
      <c r="D344" s="47">
        <v>8563</v>
      </c>
      <c r="E344" s="46">
        <f t="shared" si="13"/>
        <v>1.00046734431592</v>
      </c>
      <c r="F344" s="46">
        <f t="shared" si="12"/>
        <v>0.885705419942077</v>
      </c>
    </row>
    <row r="345" ht="30" customHeight="1" spans="1:6">
      <c r="A345" s="48" t="s">
        <v>304</v>
      </c>
      <c r="B345" s="49">
        <v>8559</v>
      </c>
      <c r="C345" s="47">
        <v>9668</v>
      </c>
      <c r="D345" s="47">
        <v>8563</v>
      </c>
      <c r="E345" s="46">
        <f t="shared" si="13"/>
        <v>1.00046734431592</v>
      </c>
      <c r="F345" s="46">
        <f t="shared" si="12"/>
        <v>0.885705419942077</v>
      </c>
    </row>
    <row r="346" ht="30" customHeight="1" spans="1:6">
      <c r="A346" s="6" t="s">
        <v>305</v>
      </c>
      <c r="B346" s="49"/>
      <c r="C346" s="47">
        <v>5</v>
      </c>
      <c r="D346" s="47">
        <v>11</v>
      </c>
      <c r="E346" s="46"/>
      <c r="F346" s="46">
        <f t="shared" si="12"/>
        <v>2.2</v>
      </c>
    </row>
    <row r="347" ht="30" customHeight="1" spans="1:6">
      <c r="A347" s="50" t="s">
        <v>423</v>
      </c>
      <c r="B347" s="49"/>
      <c r="C347" s="47"/>
      <c r="D347" s="47">
        <v>6</v>
      </c>
      <c r="E347" s="46"/>
      <c r="F347" s="46"/>
    </row>
    <row r="348" ht="30" customHeight="1" spans="1:6">
      <c r="A348" s="48" t="s">
        <v>304</v>
      </c>
      <c r="B348" s="49"/>
      <c r="C348" s="47">
        <v>5</v>
      </c>
      <c r="D348" s="47">
        <v>5</v>
      </c>
      <c r="E348" s="46"/>
      <c r="F348" s="46">
        <f t="shared" si="12"/>
        <v>1</v>
      </c>
    </row>
    <row r="349" ht="30" customHeight="1" spans="1:6">
      <c r="A349" s="6" t="s">
        <v>306</v>
      </c>
      <c r="B349" s="2">
        <v>563</v>
      </c>
      <c r="C349" s="45">
        <v>741</v>
      </c>
      <c r="D349" s="45">
        <v>419</v>
      </c>
      <c r="E349" s="46">
        <f t="shared" si="13"/>
        <v>0.744227353463588</v>
      </c>
      <c r="F349" s="46">
        <f t="shared" si="12"/>
        <v>0.565452091767881</v>
      </c>
    </row>
    <row r="350" ht="30" customHeight="1" spans="1:6">
      <c r="A350" s="6" t="s">
        <v>424</v>
      </c>
      <c r="B350" s="49"/>
      <c r="C350" s="47">
        <v>198</v>
      </c>
      <c r="D350" s="47">
        <v>3</v>
      </c>
      <c r="E350" s="46"/>
      <c r="F350" s="46">
        <f t="shared" si="12"/>
        <v>0.0151515151515152</v>
      </c>
    </row>
    <row r="351" ht="30" customHeight="1" spans="1:6">
      <c r="A351" s="48" t="s">
        <v>8</v>
      </c>
      <c r="B351" s="49"/>
      <c r="C351" s="47"/>
      <c r="D351" s="47"/>
      <c r="E351" s="46"/>
      <c r="F351" s="46"/>
    </row>
    <row r="352" ht="30" customHeight="1" spans="1:6">
      <c r="A352" s="50" t="s">
        <v>425</v>
      </c>
      <c r="B352" s="49"/>
      <c r="C352" s="47">
        <v>198</v>
      </c>
      <c r="D352" s="47">
        <v>3</v>
      </c>
      <c r="E352" s="46"/>
      <c r="F352" s="46">
        <f t="shared" si="12"/>
        <v>0.0151515151515152</v>
      </c>
    </row>
    <row r="353" ht="30" customHeight="1" spans="1:6">
      <c r="A353" s="6" t="s">
        <v>311</v>
      </c>
      <c r="B353" s="2">
        <v>563</v>
      </c>
      <c r="C353" s="47">
        <v>543</v>
      </c>
      <c r="D353" s="47">
        <v>414</v>
      </c>
      <c r="E353" s="46">
        <f t="shared" si="13"/>
        <v>0.735346358792185</v>
      </c>
      <c r="F353" s="46">
        <f t="shared" si="12"/>
        <v>0.762430939226519</v>
      </c>
    </row>
    <row r="354" ht="30" customHeight="1" spans="1:6">
      <c r="A354" s="48" t="s">
        <v>312</v>
      </c>
      <c r="B354" s="49">
        <v>543</v>
      </c>
      <c r="C354" s="47">
        <v>543</v>
      </c>
      <c r="D354" s="47">
        <v>405</v>
      </c>
      <c r="E354" s="46">
        <f t="shared" si="13"/>
        <v>0.74585635359116</v>
      </c>
      <c r="F354" s="46">
        <f t="shared" si="12"/>
        <v>0.74585635359116</v>
      </c>
    </row>
    <row r="355" ht="30" customHeight="1" spans="1:6">
      <c r="A355" s="48" t="s">
        <v>426</v>
      </c>
      <c r="B355" s="49">
        <v>20</v>
      </c>
      <c r="C355" s="47"/>
      <c r="D355" s="47">
        <v>9</v>
      </c>
      <c r="E355" s="46">
        <f t="shared" si="13"/>
        <v>0.45</v>
      </c>
      <c r="F355" s="46"/>
    </row>
    <row r="356" ht="30" customHeight="1" spans="1:6">
      <c r="A356" s="51" t="s">
        <v>427</v>
      </c>
      <c r="B356" s="52"/>
      <c r="C356" s="47"/>
      <c r="D356" s="47">
        <v>2</v>
      </c>
      <c r="E356" s="46"/>
      <c r="F356" s="46"/>
    </row>
    <row r="357" ht="30" customHeight="1" spans="1:6">
      <c r="A357" s="50" t="s">
        <v>428</v>
      </c>
      <c r="B357" s="52"/>
      <c r="C357" s="47"/>
      <c r="D357" s="47">
        <v>2</v>
      </c>
      <c r="E357" s="46"/>
      <c r="F357" s="46"/>
    </row>
    <row r="358" ht="30" customHeight="1" spans="1:6">
      <c r="A358" s="6" t="s">
        <v>314</v>
      </c>
      <c r="B358" s="2">
        <v>1254</v>
      </c>
      <c r="C358" s="45">
        <v>3128</v>
      </c>
      <c r="D358" s="45">
        <v>28245</v>
      </c>
      <c r="E358" s="46">
        <f t="shared" si="13"/>
        <v>22.5239234449761</v>
      </c>
      <c r="F358" s="46">
        <f t="shared" si="12"/>
        <v>9.02973145780051</v>
      </c>
    </row>
    <row r="359" ht="30" customHeight="1" spans="1:6">
      <c r="A359" s="6" t="s">
        <v>315</v>
      </c>
      <c r="B359" s="2">
        <v>784</v>
      </c>
      <c r="C359" s="47">
        <v>786</v>
      </c>
      <c r="D359" s="47">
        <v>1282</v>
      </c>
      <c r="E359" s="46">
        <f t="shared" si="13"/>
        <v>1.63520408163265</v>
      </c>
      <c r="F359" s="46">
        <f t="shared" si="12"/>
        <v>1.63104325699746</v>
      </c>
    </row>
    <row r="360" ht="30" customHeight="1" spans="1:6">
      <c r="A360" s="48" t="s">
        <v>8</v>
      </c>
      <c r="B360" s="49">
        <v>784</v>
      </c>
      <c r="C360" s="47">
        <v>784</v>
      </c>
      <c r="D360" s="47">
        <v>1278</v>
      </c>
      <c r="E360" s="46">
        <f t="shared" si="13"/>
        <v>1.63010204081633</v>
      </c>
      <c r="F360" s="46">
        <f t="shared" si="12"/>
        <v>1.63010204081633</v>
      </c>
    </row>
    <row r="361" ht="30" customHeight="1" spans="1:6">
      <c r="A361" s="48" t="s">
        <v>429</v>
      </c>
      <c r="B361" s="49"/>
      <c r="C361" s="47">
        <v>2</v>
      </c>
      <c r="D361" s="47">
        <v>4</v>
      </c>
      <c r="E361" s="46"/>
      <c r="F361" s="46">
        <f t="shared" si="12"/>
        <v>2</v>
      </c>
    </row>
    <row r="362" ht="30" customHeight="1" spans="1:6">
      <c r="A362" s="48" t="s">
        <v>430</v>
      </c>
      <c r="B362" s="49"/>
      <c r="C362" s="47"/>
      <c r="D362" s="47"/>
      <c r="E362" s="46"/>
      <c r="F362" s="46"/>
    </row>
    <row r="363" ht="30" customHeight="1" spans="1:6">
      <c r="A363" s="6" t="s">
        <v>316</v>
      </c>
      <c r="B363" s="2">
        <v>273</v>
      </c>
      <c r="C363" s="47">
        <v>54</v>
      </c>
      <c r="D363" s="47">
        <v>197</v>
      </c>
      <c r="E363" s="46">
        <f t="shared" si="13"/>
        <v>0.721611721611722</v>
      </c>
      <c r="F363" s="46">
        <f t="shared" si="12"/>
        <v>3.64814814814815</v>
      </c>
    </row>
    <row r="364" ht="30" customHeight="1" spans="1:6">
      <c r="A364" s="48" t="s">
        <v>354</v>
      </c>
      <c r="B364" s="49">
        <v>250</v>
      </c>
      <c r="C364" s="47">
        <v>54</v>
      </c>
      <c r="D364" s="47">
        <v>174</v>
      </c>
      <c r="E364" s="46">
        <f t="shared" si="13"/>
        <v>0.696</v>
      </c>
      <c r="F364" s="46">
        <f t="shared" si="12"/>
        <v>3.22222222222222</v>
      </c>
    </row>
    <row r="365" ht="30" customHeight="1" spans="1:6">
      <c r="A365" s="48" t="s">
        <v>431</v>
      </c>
      <c r="B365" s="49">
        <v>23</v>
      </c>
      <c r="C365" s="47"/>
      <c r="D365" s="47">
        <v>23</v>
      </c>
      <c r="E365" s="46">
        <f t="shared" si="13"/>
        <v>1</v>
      </c>
      <c r="F365" s="46"/>
    </row>
    <row r="366" ht="30" customHeight="1" spans="1:6">
      <c r="A366" s="6" t="s">
        <v>317</v>
      </c>
      <c r="B366" s="2">
        <v>197</v>
      </c>
      <c r="C366" s="47">
        <v>170</v>
      </c>
      <c r="D366" s="47">
        <v>226</v>
      </c>
      <c r="E366" s="46">
        <f t="shared" si="13"/>
        <v>1.14720812182741</v>
      </c>
      <c r="F366" s="46">
        <f t="shared" si="12"/>
        <v>1.32941176470588</v>
      </c>
    </row>
    <row r="367" ht="30" customHeight="1" spans="1:6">
      <c r="A367" s="48" t="s">
        <v>32</v>
      </c>
      <c r="B367" s="49">
        <v>197</v>
      </c>
      <c r="C367" s="47">
        <v>170</v>
      </c>
      <c r="D367" s="47">
        <v>226</v>
      </c>
      <c r="E367" s="46">
        <f t="shared" si="13"/>
        <v>1.14720812182741</v>
      </c>
      <c r="F367" s="46">
        <f t="shared" si="12"/>
        <v>1.32941176470588</v>
      </c>
    </row>
    <row r="368" ht="30" customHeight="1" spans="1:6">
      <c r="A368" s="48" t="s">
        <v>312</v>
      </c>
      <c r="B368" s="49"/>
      <c r="C368" s="47"/>
      <c r="D368" s="47"/>
      <c r="E368" s="46"/>
      <c r="F368" s="46"/>
    </row>
    <row r="369" ht="30" customHeight="1" spans="1:6">
      <c r="A369" s="51" t="s">
        <v>318</v>
      </c>
      <c r="B369" s="49"/>
      <c r="C369" s="47">
        <v>1397</v>
      </c>
      <c r="D369" s="47">
        <v>26512</v>
      </c>
      <c r="E369" s="46"/>
      <c r="F369" s="46">
        <f t="shared" si="12"/>
        <v>18.9778095919828</v>
      </c>
    </row>
    <row r="370" ht="30" customHeight="1" spans="1:6">
      <c r="A370" s="50" t="s">
        <v>319</v>
      </c>
      <c r="B370" s="49"/>
      <c r="C370" s="47">
        <v>1397</v>
      </c>
      <c r="D370" s="47">
        <v>26512</v>
      </c>
      <c r="E370" s="46"/>
      <c r="F370" s="46">
        <f t="shared" si="12"/>
        <v>18.9778095919828</v>
      </c>
    </row>
    <row r="371" ht="30" customHeight="1" spans="1:6">
      <c r="A371" s="51" t="s">
        <v>320</v>
      </c>
      <c r="B371" s="49"/>
      <c r="C371" s="47">
        <v>594</v>
      </c>
      <c r="D371" s="54">
        <v>15</v>
      </c>
      <c r="E371" s="46"/>
      <c r="F371" s="46">
        <f t="shared" si="12"/>
        <v>0.0252525252525253</v>
      </c>
    </row>
    <row r="372" ht="30" customHeight="1" spans="1:6">
      <c r="A372" s="50" t="s">
        <v>432</v>
      </c>
      <c r="B372" s="49"/>
      <c r="C372" s="47">
        <v>564</v>
      </c>
      <c r="D372" s="47">
        <v>15</v>
      </c>
      <c r="E372" s="46"/>
      <c r="F372" s="46">
        <f t="shared" si="12"/>
        <v>0.0265957446808511</v>
      </c>
    </row>
    <row r="373" ht="30" customHeight="1" spans="1:6">
      <c r="A373" s="50" t="s">
        <v>433</v>
      </c>
      <c r="B373" s="49"/>
      <c r="C373" s="47">
        <v>30</v>
      </c>
      <c r="D373" s="47"/>
      <c r="E373" s="46"/>
      <c r="F373" s="46">
        <f t="shared" si="12"/>
        <v>0</v>
      </c>
    </row>
    <row r="374" ht="30" customHeight="1" spans="1:6">
      <c r="A374" s="50" t="s">
        <v>321</v>
      </c>
      <c r="B374" s="49"/>
      <c r="C374" s="47"/>
      <c r="D374" s="47"/>
      <c r="E374" s="46"/>
      <c r="F374" s="46"/>
    </row>
    <row r="375" ht="30" customHeight="1" spans="1:6">
      <c r="A375" s="51" t="s">
        <v>434</v>
      </c>
      <c r="B375" s="49"/>
      <c r="C375" s="47">
        <v>127</v>
      </c>
      <c r="D375" s="47">
        <v>13</v>
      </c>
      <c r="E375" s="46"/>
      <c r="F375" s="46">
        <f t="shared" si="12"/>
        <v>0.102362204724409</v>
      </c>
    </row>
    <row r="376" ht="30" customHeight="1" spans="1:6">
      <c r="A376" s="50" t="s">
        <v>434</v>
      </c>
      <c r="B376" s="49"/>
      <c r="C376" s="47">
        <v>127</v>
      </c>
      <c r="D376" s="47">
        <v>13</v>
      </c>
      <c r="E376" s="46"/>
      <c r="F376" s="46">
        <f t="shared" si="12"/>
        <v>0.102362204724409</v>
      </c>
    </row>
    <row r="377" ht="30" customHeight="1" spans="1:6">
      <c r="A377" s="6" t="s">
        <v>324</v>
      </c>
      <c r="B377" s="2">
        <v>3756</v>
      </c>
      <c r="C377" s="47"/>
      <c r="D377" s="47"/>
      <c r="E377" s="46">
        <f t="shared" si="13"/>
        <v>0</v>
      </c>
      <c r="F377" s="46"/>
    </row>
    <row r="378" ht="30" customHeight="1" spans="1:6">
      <c r="A378" s="6" t="s">
        <v>325</v>
      </c>
      <c r="B378" s="49">
        <v>3756</v>
      </c>
      <c r="C378" s="47"/>
      <c r="D378" s="47"/>
      <c r="E378" s="46">
        <f t="shared" si="13"/>
        <v>0</v>
      </c>
      <c r="F378" s="46"/>
    </row>
    <row r="379" ht="30" customHeight="1" spans="1:6">
      <c r="A379" s="48" t="s">
        <v>326</v>
      </c>
      <c r="B379" s="49">
        <v>3756</v>
      </c>
      <c r="C379" s="47"/>
      <c r="D379" s="47"/>
      <c r="E379" s="46">
        <f t="shared" si="13"/>
        <v>0</v>
      </c>
      <c r="F379" s="46"/>
    </row>
    <row r="380" ht="30" customHeight="1" spans="1:6">
      <c r="A380" s="51" t="s">
        <v>435</v>
      </c>
      <c r="B380" s="2">
        <v>2902</v>
      </c>
      <c r="C380" s="47"/>
      <c r="D380" s="47"/>
      <c r="E380" s="46">
        <f t="shared" si="13"/>
        <v>0</v>
      </c>
      <c r="F380" s="46"/>
    </row>
    <row r="381" ht="30" customHeight="1" spans="1:6">
      <c r="A381" s="50" t="s">
        <v>328</v>
      </c>
      <c r="B381" s="49">
        <v>2902</v>
      </c>
      <c r="C381" s="47"/>
      <c r="D381" s="47"/>
      <c r="E381" s="46">
        <f t="shared" si="13"/>
        <v>0</v>
      </c>
      <c r="F381" s="46"/>
    </row>
    <row r="382" ht="30" customHeight="1" spans="1:6">
      <c r="A382" s="50"/>
      <c r="B382" s="49"/>
      <c r="C382" s="47"/>
      <c r="D382" s="47"/>
      <c r="E382" s="46"/>
      <c r="F382" s="46"/>
    </row>
    <row r="383" ht="30" customHeight="1" spans="1:6">
      <c r="A383" s="6" t="s">
        <v>329</v>
      </c>
      <c r="B383" s="2">
        <v>3242</v>
      </c>
      <c r="C383" s="45">
        <v>6815</v>
      </c>
      <c r="D383" s="45">
        <v>7285</v>
      </c>
      <c r="E383" s="46">
        <f t="shared" ref="E383:E388" si="14">D383/B383</f>
        <v>2.24706971005552</v>
      </c>
      <c r="F383" s="46">
        <f t="shared" ref="F383:F388" si="15">D383/C383</f>
        <v>1.06896551724138</v>
      </c>
    </row>
    <row r="384" ht="30" customHeight="1" spans="1:6">
      <c r="A384" s="6" t="s">
        <v>330</v>
      </c>
      <c r="B384" s="2">
        <v>3242</v>
      </c>
      <c r="C384" s="47">
        <v>6815</v>
      </c>
      <c r="D384" s="47">
        <v>7285</v>
      </c>
      <c r="E384" s="46">
        <f t="shared" si="14"/>
        <v>2.24706971005552</v>
      </c>
      <c r="F384" s="46">
        <f t="shared" si="15"/>
        <v>1.06896551724138</v>
      </c>
    </row>
    <row r="385" ht="30" customHeight="1" spans="1:6">
      <c r="A385" s="48" t="s">
        <v>331</v>
      </c>
      <c r="B385" s="49">
        <v>3242</v>
      </c>
      <c r="C385" s="47">
        <v>6815</v>
      </c>
      <c r="D385" s="47">
        <v>7285</v>
      </c>
      <c r="E385" s="46">
        <f t="shared" si="14"/>
        <v>2.24706971005552</v>
      </c>
      <c r="F385" s="46">
        <f t="shared" si="15"/>
        <v>1.06896551724138</v>
      </c>
    </row>
    <row r="386" ht="30" customHeight="1" spans="1:6">
      <c r="A386" s="51" t="s">
        <v>332</v>
      </c>
      <c r="B386" s="2">
        <v>15</v>
      </c>
      <c r="C386" s="45">
        <v>10</v>
      </c>
      <c r="D386" s="45">
        <v>20</v>
      </c>
      <c r="E386" s="46">
        <f t="shared" si="14"/>
        <v>1.33333333333333</v>
      </c>
      <c r="F386" s="46">
        <f t="shared" si="15"/>
        <v>2</v>
      </c>
    </row>
    <row r="387" ht="30" customHeight="1" spans="1:6">
      <c r="A387" s="51" t="s">
        <v>333</v>
      </c>
      <c r="B387" s="49">
        <v>15</v>
      </c>
      <c r="C387" s="47">
        <v>10</v>
      </c>
      <c r="D387" s="47">
        <v>20</v>
      </c>
      <c r="E387" s="46">
        <f t="shared" si="14"/>
        <v>1.33333333333333</v>
      </c>
      <c r="F387" s="46">
        <f t="shared" si="15"/>
        <v>2</v>
      </c>
    </row>
    <row r="388" ht="30" customHeight="1" spans="1:6">
      <c r="A388" s="6" t="s">
        <v>334</v>
      </c>
      <c r="B388" s="45">
        <v>341887</v>
      </c>
      <c r="C388" s="45">
        <f>C6+C48+C51+C65+C82+C95+C118+C167+C203+C228+C241+C294+C310+C318+C330+C337+C349+C358+C380+C383+C386+C324</f>
        <v>473900</v>
      </c>
      <c r="D388" s="45">
        <v>488691</v>
      </c>
      <c r="E388" s="46">
        <f t="shared" si="14"/>
        <v>1.42939333756475</v>
      </c>
      <c r="F388" s="46">
        <f t="shared" si="15"/>
        <v>1.03121122599705</v>
      </c>
    </row>
  </sheetData>
  <mergeCells count="7">
    <mergeCell ref="A2:E2"/>
    <mergeCell ref="A4:A5"/>
    <mergeCell ref="B4:B5"/>
    <mergeCell ref="C4:C5"/>
    <mergeCell ref="D4:D5"/>
    <mergeCell ref="E4:E5"/>
    <mergeCell ref="F4:F5"/>
  </mergeCells>
  <pageMargins left="0.75" right="0.75" top="1" bottom="1" header="0.5" footer="0.5"/>
  <pageSetup paperSize="9" scale="80" fitToHeight="0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622"/>
  <sheetViews>
    <sheetView workbookViewId="0">
      <selection activeCell="E339" sqref="E339"/>
    </sheetView>
  </sheetViews>
  <sheetFormatPr defaultColWidth="9" defaultRowHeight="13.5" outlineLevelCol="1"/>
  <cols>
    <col min="1" max="1" width="20.25" customWidth="1"/>
  </cols>
  <sheetData>
    <row r="1" spans="1:2">
      <c r="A1" s="8" t="s">
        <v>436</v>
      </c>
      <c r="B1" s="9">
        <v>45649</v>
      </c>
    </row>
    <row r="2" spans="1:2">
      <c r="A2" s="8" t="s">
        <v>437</v>
      </c>
      <c r="B2" s="9">
        <v>1385</v>
      </c>
    </row>
    <row r="3" spans="1:2">
      <c r="A3" s="10" t="s">
        <v>32</v>
      </c>
      <c r="B3" s="9">
        <v>1383</v>
      </c>
    </row>
    <row r="4" spans="1:2">
      <c r="A4" s="10" t="s">
        <v>438</v>
      </c>
      <c r="B4" s="9">
        <v>2</v>
      </c>
    </row>
    <row r="5" spans="1:2">
      <c r="A5" s="8" t="s">
        <v>439</v>
      </c>
      <c r="B5" s="9">
        <v>1209</v>
      </c>
    </row>
    <row r="6" spans="1:2">
      <c r="A6" s="10" t="s">
        <v>32</v>
      </c>
      <c r="B6" s="9">
        <v>1204</v>
      </c>
    </row>
    <row r="7" spans="1:2">
      <c r="A7" s="10" t="s">
        <v>440</v>
      </c>
      <c r="B7" s="9">
        <v>5</v>
      </c>
    </row>
    <row r="8" spans="1:2">
      <c r="A8" s="8" t="s">
        <v>441</v>
      </c>
      <c r="B8" s="9">
        <v>18078</v>
      </c>
    </row>
    <row r="9" spans="1:2">
      <c r="A9" s="10" t="s">
        <v>32</v>
      </c>
      <c r="B9" s="9">
        <v>17441</v>
      </c>
    </row>
    <row r="10" spans="1:2">
      <c r="A10" s="10" t="s">
        <v>442</v>
      </c>
      <c r="B10" s="9">
        <v>136</v>
      </c>
    </row>
    <row r="11" spans="1:2">
      <c r="A11" s="10" t="s">
        <v>443</v>
      </c>
      <c r="B11" s="9">
        <v>276</v>
      </c>
    </row>
    <row r="12" spans="1:2">
      <c r="A12" s="10" t="s">
        <v>444</v>
      </c>
      <c r="B12" s="9">
        <v>225</v>
      </c>
    </row>
    <row r="13" spans="1:2">
      <c r="A13" s="8" t="s">
        <v>445</v>
      </c>
      <c r="B13" s="9">
        <v>3420</v>
      </c>
    </row>
    <row r="14" spans="1:2">
      <c r="A14" s="10" t="s">
        <v>32</v>
      </c>
      <c r="B14" s="9">
        <v>2182</v>
      </c>
    </row>
    <row r="15" spans="1:2">
      <c r="A15" s="10" t="s">
        <v>446</v>
      </c>
      <c r="B15" s="9">
        <v>1238</v>
      </c>
    </row>
    <row r="16" spans="1:2">
      <c r="A16" s="8" t="s">
        <v>447</v>
      </c>
      <c r="B16" s="9">
        <v>753</v>
      </c>
    </row>
    <row r="17" spans="1:2">
      <c r="A17" s="10" t="s">
        <v>32</v>
      </c>
      <c r="B17" s="9">
        <v>752</v>
      </c>
    </row>
    <row r="18" spans="1:2">
      <c r="A18" s="10" t="s">
        <v>17</v>
      </c>
      <c r="B18" s="9">
        <v>1</v>
      </c>
    </row>
    <row r="19" spans="1:2">
      <c r="A19" s="8" t="s">
        <v>448</v>
      </c>
      <c r="B19" s="9">
        <v>2530</v>
      </c>
    </row>
    <row r="20" spans="1:2">
      <c r="A20" s="10" t="s">
        <v>32</v>
      </c>
      <c r="B20" s="9">
        <v>2065</v>
      </c>
    </row>
    <row r="21" spans="1:2">
      <c r="A21" s="10"/>
      <c r="B21" s="9"/>
    </row>
    <row r="22" spans="1:2">
      <c r="A22" s="10" t="s">
        <v>449</v>
      </c>
      <c r="B22" s="9">
        <v>95</v>
      </c>
    </row>
    <row r="23" spans="1:2">
      <c r="A23" s="10" t="s">
        <v>450</v>
      </c>
      <c r="B23" s="9">
        <v>370</v>
      </c>
    </row>
    <row r="24" spans="1:2">
      <c r="A24" s="8" t="s">
        <v>451</v>
      </c>
      <c r="B24" s="9">
        <v>111</v>
      </c>
    </row>
    <row r="25" spans="1:2">
      <c r="A25" s="10" t="s">
        <v>32</v>
      </c>
      <c r="B25" s="9">
        <v>111</v>
      </c>
    </row>
    <row r="26" spans="1:2">
      <c r="A26" s="8" t="s">
        <v>452</v>
      </c>
      <c r="B26" s="9">
        <v>911</v>
      </c>
    </row>
    <row r="27" spans="1:2">
      <c r="A27" s="10" t="s">
        <v>32</v>
      </c>
      <c r="B27" s="9">
        <v>890</v>
      </c>
    </row>
    <row r="28" spans="1:2">
      <c r="A28" s="10" t="s">
        <v>453</v>
      </c>
      <c r="B28" s="9">
        <v>21</v>
      </c>
    </row>
    <row r="29" spans="1:2">
      <c r="A29" s="8" t="s">
        <v>454</v>
      </c>
      <c r="B29" s="9">
        <v>967</v>
      </c>
    </row>
    <row r="30" spans="1:2">
      <c r="A30" s="10" t="s">
        <v>32</v>
      </c>
      <c r="B30" s="9">
        <v>871</v>
      </c>
    </row>
    <row r="31" spans="1:2">
      <c r="A31" s="10" t="s">
        <v>455</v>
      </c>
      <c r="B31" s="9">
        <v>96</v>
      </c>
    </row>
    <row r="32" spans="1:2">
      <c r="A32" s="8" t="s">
        <v>456</v>
      </c>
      <c r="B32" s="9">
        <v>971</v>
      </c>
    </row>
    <row r="33" spans="1:2">
      <c r="A33" s="10" t="s">
        <v>32</v>
      </c>
      <c r="B33" s="9">
        <v>925</v>
      </c>
    </row>
    <row r="34" spans="1:2">
      <c r="A34" s="10" t="s">
        <v>457</v>
      </c>
      <c r="B34" s="9">
        <v>46</v>
      </c>
    </row>
    <row r="35" spans="1:2">
      <c r="A35" s="8" t="s">
        <v>458</v>
      </c>
      <c r="B35" s="9">
        <v>841</v>
      </c>
    </row>
    <row r="36" spans="1:2">
      <c r="A36" s="10" t="s">
        <v>32</v>
      </c>
      <c r="B36" s="9">
        <v>838</v>
      </c>
    </row>
    <row r="37" spans="1:2">
      <c r="A37" s="10" t="s">
        <v>28</v>
      </c>
      <c r="B37" s="9">
        <v>3</v>
      </c>
    </row>
    <row r="38" spans="1:2">
      <c r="A38" s="8" t="s">
        <v>31</v>
      </c>
      <c r="B38" s="9">
        <v>912</v>
      </c>
    </row>
    <row r="39" spans="1:2">
      <c r="A39" s="10" t="s">
        <v>33</v>
      </c>
      <c r="B39" s="9">
        <v>912</v>
      </c>
    </row>
    <row r="40" spans="1:2">
      <c r="A40" s="8" t="s">
        <v>459</v>
      </c>
      <c r="B40" s="9">
        <v>195</v>
      </c>
    </row>
    <row r="41" spans="1:2">
      <c r="A41" s="10" t="s">
        <v>32</v>
      </c>
      <c r="B41" s="9">
        <v>195</v>
      </c>
    </row>
    <row r="42" spans="1:2">
      <c r="A42" s="8" t="s">
        <v>460</v>
      </c>
      <c r="B42" s="9">
        <v>117</v>
      </c>
    </row>
    <row r="43" spans="1:2">
      <c r="A43" s="10" t="s">
        <v>32</v>
      </c>
      <c r="B43" s="9">
        <v>117</v>
      </c>
    </row>
    <row r="44" spans="1:2">
      <c r="A44" s="8" t="s">
        <v>461</v>
      </c>
      <c r="B44" s="9">
        <v>1035</v>
      </c>
    </row>
    <row r="45" spans="1:2">
      <c r="A45" s="10" t="s">
        <v>32</v>
      </c>
      <c r="B45" s="9">
        <v>522</v>
      </c>
    </row>
    <row r="46" spans="1:2">
      <c r="A46" s="10" t="s">
        <v>462</v>
      </c>
      <c r="B46" s="9">
        <v>512</v>
      </c>
    </row>
    <row r="47" spans="1:2">
      <c r="A47" s="10" t="s">
        <v>39</v>
      </c>
      <c r="B47" s="9">
        <v>1</v>
      </c>
    </row>
    <row r="48" spans="1:2">
      <c r="A48" s="8" t="s">
        <v>463</v>
      </c>
      <c r="B48" s="9">
        <v>1885</v>
      </c>
    </row>
    <row r="49" spans="1:2">
      <c r="A49" s="10" t="s">
        <v>32</v>
      </c>
      <c r="B49" s="9">
        <v>1569</v>
      </c>
    </row>
    <row r="50" spans="1:2">
      <c r="A50" s="10" t="s">
        <v>37</v>
      </c>
      <c r="B50" s="9">
        <v>143</v>
      </c>
    </row>
    <row r="51" spans="1:2">
      <c r="A51" s="10" t="s">
        <v>442</v>
      </c>
      <c r="B51" s="9">
        <v>173</v>
      </c>
    </row>
    <row r="52" spans="1:2">
      <c r="A52" s="8" t="s">
        <v>464</v>
      </c>
      <c r="B52" s="9">
        <v>1074</v>
      </c>
    </row>
    <row r="53" spans="1:2">
      <c r="A53" s="10" t="s">
        <v>32</v>
      </c>
      <c r="B53" s="9">
        <v>455</v>
      </c>
    </row>
    <row r="54" spans="1:2">
      <c r="A54" s="10" t="s">
        <v>465</v>
      </c>
      <c r="B54" s="9">
        <v>619</v>
      </c>
    </row>
    <row r="55" spans="1:2">
      <c r="A55" s="8" t="s">
        <v>466</v>
      </c>
      <c r="B55" s="9">
        <v>424</v>
      </c>
    </row>
    <row r="56" spans="1:2">
      <c r="A56" s="10" t="s">
        <v>32</v>
      </c>
      <c r="B56" s="9">
        <v>424</v>
      </c>
    </row>
    <row r="57" spans="1:2">
      <c r="A57" s="8" t="s">
        <v>467</v>
      </c>
      <c r="B57" s="9">
        <v>2071</v>
      </c>
    </row>
    <row r="58" spans="1:2">
      <c r="A58" s="10" t="s">
        <v>32</v>
      </c>
      <c r="B58" s="9">
        <v>1601</v>
      </c>
    </row>
    <row r="59" spans="1:2">
      <c r="A59" s="10" t="s">
        <v>468</v>
      </c>
      <c r="B59" s="9">
        <v>470</v>
      </c>
    </row>
    <row r="60" spans="1:2">
      <c r="A60" s="8" t="s">
        <v>469</v>
      </c>
      <c r="B60" s="9">
        <v>341</v>
      </c>
    </row>
    <row r="61" spans="1:2">
      <c r="A61" s="10" t="s">
        <v>32</v>
      </c>
      <c r="B61" s="9">
        <v>287</v>
      </c>
    </row>
    <row r="62" spans="1:2">
      <c r="A62" s="10" t="s">
        <v>37</v>
      </c>
      <c r="B62" s="9">
        <v>53</v>
      </c>
    </row>
    <row r="63" spans="1:2">
      <c r="A63" s="10" t="s">
        <v>48</v>
      </c>
      <c r="B63" s="9">
        <v>1</v>
      </c>
    </row>
    <row r="64" spans="1:2">
      <c r="A64" s="8" t="s">
        <v>470</v>
      </c>
      <c r="B64" s="9">
        <v>2028</v>
      </c>
    </row>
    <row r="65" spans="1:2">
      <c r="A65" s="10" t="s">
        <v>32</v>
      </c>
      <c r="B65" s="9">
        <v>1920</v>
      </c>
    </row>
    <row r="66" spans="1:2">
      <c r="A66" s="10" t="s">
        <v>471</v>
      </c>
      <c r="B66" s="9">
        <v>34</v>
      </c>
    </row>
    <row r="67" spans="1:2">
      <c r="A67" s="10" t="s">
        <v>51</v>
      </c>
      <c r="B67" s="9">
        <v>74</v>
      </c>
    </row>
    <row r="68" spans="1:2">
      <c r="A68" s="8" t="s">
        <v>472</v>
      </c>
      <c r="B68" s="9">
        <v>4391</v>
      </c>
    </row>
    <row r="69" spans="1:2">
      <c r="A69" s="10" t="s">
        <v>473</v>
      </c>
      <c r="B69" s="9">
        <v>4391</v>
      </c>
    </row>
    <row r="70" spans="1:2">
      <c r="A70" s="10"/>
      <c r="B70" s="9"/>
    </row>
    <row r="71" spans="1:2">
      <c r="A71" s="10"/>
      <c r="B71" s="9"/>
    </row>
    <row r="72" spans="1:2">
      <c r="A72" s="10"/>
      <c r="B72" s="9"/>
    </row>
    <row r="73" spans="1:2">
      <c r="A73" s="8" t="s">
        <v>474</v>
      </c>
      <c r="B73" s="9">
        <v>7799</v>
      </c>
    </row>
    <row r="74" spans="1:2">
      <c r="A74" s="8"/>
      <c r="B74" s="9"/>
    </row>
    <row r="75" spans="1:2">
      <c r="A75" s="8"/>
      <c r="B75" s="9"/>
    </row>
    <row r="76" spans="1:2">
      <c r="A76" s="8" t="s">
        <v>475</v>
      </c>
      <c r="B76" s="9">
        <v>6667</v>
      </c>
    </row>
    <row r="77" spans="1:2">
      <c r="A77" s="10" t="s">
        <v>32</v>
      </c>
      <c r="B77" s="9">
        <v>5610</v>
      </c>
    </row>
    <row r="78" spans="1:2">
      <c r="A78" s="10" t="s">
        <v>37</v>
      </c>
      <c r="B78" s="9">
        <v>6</v>
      </c>
    </row>
    <row r="79" spans="1:2">
      <c r="A79" s="10" t="s">
        <v>476</v>
      </c>
      <c r="B79" s="9">
        <v>1051</v>
      </c>
    </row>
    <row r="80" spans="1:2">
      <c r="A80" s="8" t="s">
        <v>477</v>
      </c>
      <c r="B80" s="9">
        <v>99</v>
      </c>
    </row>
    <row r="81" spans="1:2">
      <c r="A81" s="10" t="s">
        <v>32</v>
      </c>
      <c r="B81" s="9">
        <v>99</v>
      </c>
    </row>
    <row r="82" spans="1:2">
      <c r="A82" s="8" t="s">
        <v>478</v>
      </c>
      <c r="B82" s="9">
        <v>119</v>
      </c>
    </row>
    <row r="83" spans="1:2">
      <c r="A83" s="10" t="s">
        <v>32</v>
      </c>
      <c r="B83" s="9">
        <v>119</v>
      </c>
    </row>
    <row r="84" spans="1:2">
      <c r="A84" s="8" t="s">
        <v>479</v>
      </c>
      <c r="B84" s="9">
        <v>914</v>
      </c>
    </row>
    <row r="85" spans="1:2">
      <c r="A85" s="10" t="s">
        <v>32</v>
      </c>
      <c r="B85" s="9">
        <v>688</v>
      </c>
    </row>
    <row r="86" spans="1:2">
      <c r="A86" s="10" t="s">
        <v>480</v>
      </c>
      <c r="B86" s="9">
        <v>35</v>
      </c>
    </row>
    <row r="87" spans="1:2">
      <c r="A87" s="10" t="s">
        <v>481</v>
      </c>
      <c r="B87" s="9">
        <v>8</v>
      </c>
    </row>
    <row r="88" spans="1:2">
      <c r="A88" s="10" t="s">
        <v>482</v>
      </c>
      <c r="B88" s="9">
        <v>183</v>
      </c>
    </row>
    <row r="89" spans="1:2">
      <c r="A89" s="8" t="s">
        <v>483</v>
      </c>
      <c r="B89" s="9">
        <v>73303</v>
      </c>
    </row>
    <row r="90" spans="1:2">
      <c r="A90" s="8" t="s">
        <v>484</v>
      </c>
      <c r="B90" s="9">
        <v>3935</v>
      </c>
    </row>
    <row r="91" spans="1:2">
      <c r="A91" s="10" t="s">
        <v>32</v>
      </c>
      <c r="B91" s="9">
        <v>2983</v>
      </c>
    </row>
    <row r="92" spans="1:2">
      <c r="A92" s="10" t="s">
        <v>485</v>
      </c>
      <c r="B92" s="9">
        <v>952</v>
      </c>
    </row>
    <row r="93" spans="1:2">
      <c r="A93" s="8" t="s">
        <v>486</v>
      </c>
      <c r="B93" s="9">
        <v>67850</v>
      </c>
    </row>
    <row r="94" spans="1:2">
      <c r="A94" s="10" t="s">
        <v>487</v>
      </c>
      <c r="B94" s="9">
        <v>6288</v>
      </c>
    </row>
    <row r="95" spans="1:2">
      <c r="A95" s="10" t="s">
        <v>488</v>
      </c>
      <c r="B95" s="9">
        <v>26799</v>
      </c>
    </row>
    <row r="96" spans="1:2">
      <c r="A96" s="10" t="s">
        <v>489</v>
      </c>
      <c r="B96" s="9">
        <v>4096</v>
      </c>
    </row>
    <row r="97" spans="1:2">
      <c r="A97" s="10" t="s">
        <v>490</v>
      </c>
      <c r="B97" s="9">
        <v>5867</v>
      </c>
    </row>
    <row r="98" spans="1:2">
      <c r="A98" s="10" t="s">
        <v>491</v>
      </c>
      <c r="B98" s="9">
        <v>24800</v>
      </c>
    </row>
    <row r="99" spans="1:2">
      <c r="A99" s="8" t="s">
        <v>492</v>
      </c>
      <c r="B99" s="9">
        <v>1226</v>
      </c>
    </row>
    <row r="100" spans="1:2">
      <c r="A100" s="10" t="s">
        <v>493</v>
      </c>
      <c r="B100" s="9">
        <v>286</v>
      </c>
    </row>
    <row r="101" spans="1:2">
      <c r="A101" s="10" t="s">
        <v>494</v>
      </c>
      <c r="B101" s="9">
        <v>760</v>
      </c>
    </row>
    <row r="102" spans="1:2">
      <c r="A102" s="10" t="s">
        <v>495</v>
      </c>
      <c r="B102" s="9">
        <v>180</v>
      </c>
    </row>
    <row r="103" spans="1:2">
      <c r="A103" s="8" t="s">
        <v>496</v>
      </c>
      <c r="B103" s="9">
        <v>178</v>
      </c>
    </row>
    <row r="104" spans="1:2">
      <c r="A104" s="10" t="s">
        <v>497</v>
      </c>
      <c r="B104" s="9">
        <v>178</v>
      </c>
    </row>
    <row r="105" spans="1:2">
      <c r="A105" s="8" t="s">
        <v>498</v>
      </c>
      <c r="B105" s="9">
        <v>114</v>
      </c>
    </row>
    <row r="106" spans="1:2">
      <c r="A106" s="10" t="s">
        <v>499</v>
      </c>
      <c r="B106" s="9">
        <v>74</v>
      </c>
    </row>
    <row r="107" spans="1:2">
      <c r="A107" s="10" t="s">
        <v>500</v>
      </c>
      <c r="B107" s="9">
        <v>40</v>
      </c>
    </row>
    <row r="108" spans="1:2">
      <c r="A108" s="8" t="s">
        <v>501</v>
      </c>
      <c r="B108" s="9">
        <v>436</v>
      </c>
    </row>
    <row r="109" spans="1:2">
      <c r="A109" s="8" t="s">
        <v>502</v>
      </c>
      <c r="B109" s="9">
        <v>184</v>
      </c>
    </row>
    <row r="110" spans="1:2">
      <c r="A110" s="10" t="s">
        <v>32</v>
      </c>
      <c r="B110" s="9">
        <v>184</v>
      </c>
    </row>
    <row r="111" spans="1:2">
      <c r="A111" s="8" t="s">
        <v>87</v>
      </c>
      <c r="B111" s="9">
        <v>25</v>
      </c>
    </row>
    <row r="112" spans="1:2">
      <c r="A112" s="10" t="s">
        <v>88</v>
      </c>
      <c r="B112" s="9">
        <v>25</v>
      </c>
    </row>
    <row r="113" spans="1:2">
      <c r="A113" s="8" t="s">
        <v>503</v>
      </c>
      <c r="B113" s="9">
        <v>225</v>
      </c>
    </row>
    <row r="114" spans="1:2">
      <c r="A114" s="10" t="s">
        <v>504</v>
      </c>
      <c r="B114" s="9">
        <v>210</v>
      </c>
    </row>
    <row r="115" spans="1:2">
      <c r="A115" s="10" t="s">
        <v>91</v>
      </c>
      <c r="B115" s="9">
        <v>15</v>
      </c>
    </row>
    <row r="116" spans="1:2">
      <c r="A116" s="8" t="s">
        <v>348</v>
      </c>
      <c r="B116" s="9">
        <v>2</v>
      </c>
    </row>
    <row r="117" spans="1:2">
      <c r="A117" s="10" t="s">
        <v>349</v>
      </c>
      <c r="B117" s="9">
        <v>2</v>
      </c>
    </row>
    <row r="118" spans="1:2">
      <c r="A118" s="8" t="s">
        <v>505</v>
      </c>
      <c r="B118" s="9">
        <v>7941</v>
      </c>
    </row>
    <row r="119" spans="1:2">
      <c r="A119" s="8" t="s">
        <v>506</v>
      </c>
      <c r="B119" s="9">
        <v>6524</v>
      </c>
    </row>
    <row r="120" spans="1:2">
      <c r="A120" s="10" t="s">
        <v>32</v>
      </c>
      <c r="B120" s="9">
        <v>3058</v>
      </c>
    </row>
    <row r="121" spans="1:2">
      <c r="A121" s="10" t="s">
        <v>507</v>
      </c>
      <c r="B121" s="9">
        <v>51</v>
      </c>
    </row>
    <row r="122" spans="1:2">
      <c r="A122" s="10" t="s">
        <v>95</v>
      </c>
      <c r="B122" s="9">
        <v>21</v>
      </c>
    </row>
    <row r="123" spans="1:2">
      <c r="A123" s="10" t="s">
        <v>508</v>
      </c>
      <c r="B123" s="9">
        <v>33</v>
      </c>
    </row>
    <row r="124" spans="1:2">
      <c r="A124" s="10" t="s">
        <v>509</v>
      </c>
      <c r="B124" s="9">
        <v>3361</v>
      </c>
    </row>
    <row r="125" spans="1:2">
      <c r="A125" s="8" t="s">
        <v>510</v>
      </c>
      <c r="B125" s="9">
        <v>543</v>
      </c>
    </row>
    <row r="126" spans="1:2">
      <c r="A126" s="10" t="s">
        <v>101</v>
      </c>
      <c r="B126" s="9">
        <v>98</v>
      </c>
    </row>
    <row r="127" spans="1:2">
      <c r="A127" s="10" t="s">
        <v>511</v>
      </c>
      <c r="B127" s="9">
        <v>73</v>
      </c>
    </row>
    <row r="128" spans="1:2">
      <c r="A128" s="10" t="s">
        <v>512</v>
      </c>
      <c r="B128" s="9">
        <v>372</v>
      </c>
    </row>
    <row r="129" spans="1:2">
      <c r="A129" s="11" t="s">
        <v>513</v>
      </c>
      <c r="B129" s="9">
        <v>311</v>
      </c>
    </row>
    <row r="130" spans="1:2">
      <c r="A130" s="12" t="s">
        <v>32</v>
      </c>
      <c r="B130" s="9">
        <v>311</v>
      </c>
    </row>
    <row r="131" spans="1:2">
      <c r="A131" s="11" t="s">
        <v>105</v>
      </c>
      <c r="B131" s="9">
        <v>194</v>
      </c>
    </row>
    <row r="132" spans="1:2">
      <c r="A132" s="12" t="s">
        <v>359</v>
      </c>
      <c r="B132" s="9">
        <v>10</v>
      </c>
    </row>
    <row r="133" spans="1:2">
      <c r="A133" s="12" t="s">
        <v>107</v>
      </c>
      <c r="B133" s="9">
        <v>184</v>
      </c>
    </row>
    <row r="134" spans="1:2">
      <c r="A134" s="8" t="s">
        <v>514</v>
      </c>
      <c r="B134" s="9">
        <v>369</v>
      </c>
    </row>
    <row r="135" spans="1:2">
      <c r="A135" s="10" t="s">
        <v>109</v>
      </c>
      <c r="B135" s="9">
        <v>30</v>
      </c>
    </row>
    <row r="136" spans="1:2">
      <c r="A136" s="10" t="s">
        <v>515</v>
      </c>
      <c r="B136" s="9">
        <v>339</v>
      </c>
    </row>
    <row r="137" spans="1:2">
      <c r="A137" s="8" t="s">
        <v>516</v>
      </c>
      <c r="B137" s="9">
        <v>66965</v>
      </c>
    </row>
    <row r="138" spans="1:2">
      <c r="A138" s="8" t="s">
        <v>517</v>
      </c>
      <c r="B138" s="9">
        <v>1630</v>
      </c>
    </row>
    <row r="139" spans="1:2">
      <c r="A139" s="10" t="s">
        <v>32</v>
      </c>
      <c r="B139" s="9">
        <v>1626</v>
      </c>
    </row>
    <row r="140" spans="1:2">
      <c r="A140" s="10" t="s">
        <v>518</v>
      </c>
      <c r="B140" s="9">
        <v>4</v>
      </c>
    </row>
    <row r="141" spans="1:2">
      <c r="A141" s="8" t="s">
        <v>519</v>
      </c>
      <c r="B141" s="9">
        <v>1084</v>
      </c>
    </row>
    <row r="142" spans="1:2">
      <c r="A142" s="10" t="s">
        <v>32</v>
      </c>
      <c r="B142" s="9">
        <v>1049</v>
      </c>
    </row>
    <row r="143" spans="1:2">
      <c r="A143" s="10" t="s">
        <v>114</v>
      </c>
      <c r="B143" s="9">
        <v>35</v>
      </c>
    </row>
    <row r="144" spans="1:2">
      <c r="A144" s="8" t="s">
        <v>520</v>
      </c>
      <c r="B144" s="9">
        <v>11541</v>
      </c>
    </row>
    <row r="145" spans="1:2">
      <c r="A145" s="10" t="s">
        <v>521</v>
      </c>
      <c r="B145" s="9">
        <v>563</v>
      </c>
    </row>
    <row r="146" spans="1:2">
      <c r="A146" s="10" t="s">
        <v>117</v>
      </c>
      <c r="B146" s="9">
        <v>22</v>
      </c>
    </row>
    <row r="147" spans="1:2">
      <c r="A147" s="10" t="s">
        <v>119</v>
      </c>
      <c r="B147" s="9">
        <v>10201</v>
      </c>
    </row>
    <row r="148" spans="1:2">
      <c r="A148" s="10" t="s">
        <v>522</v>
      </c>
      <c r="B148" s="9">
        <v>755</v>
      </c>
    </row>
    <row r="149" spans="1:2">
      <c r="A149" s="8" t="s">
        <v>523</v>
      </c>
      <c r="B149" s="9">
        <v>5383</v>
      </c>
    </row>
    <row r="150" spans="1:2">
      <c r="A150" s="10" t="s">
        <v>122</v>
      </c>
      <c r="B150" s="9">
        <v>1292</v>
      </c>
    </row>
    <row r="151" spans="1:2">
      <c r="A151" s="10" t="s">
        <v>123</v>
      </c>
      <c r="B151" s="9">
        <v>56</v>
      </c>
    </row>
    <row r="152" spans="1:2">
      <c r="A152" s="10" t="s">
        <v>524</v>
      </c>
      <c r="B152" s="9">
        <v>4035</v>
      </c>
    </row>
    <row r="153" spans="1:2">
      <c r="A153" s="8" t="s">
        <v>525</v>
      </c>
      <c r="B153" s="9">
        <v>1328</v>
      </c>
    </row>
    <row r="154" spans="1:2">
      <c r="A154" s="10" t="s">
        <v>126</v>
      </c>
      <c r="B154" s="9">
        <v>862</v>
      </c>
    </row>
    <row r="155" spans="1:2">
      <c r="A155" s="10" t="s">
        <v>526</v>
      </c>
      <c r="B155" s="9">
        <v>466</v>
      </c>
    </row>
    <row r="156" spans="1:2">
      <c r="A156" s="8" t="s">
        <v>527</v>
      </c>
      <c r="B156" s="9">
        <v>62</v>
      </c>
    </row>
    <row r="157" spans="1:2">
      <c r="A157" s="10" t="s">
        <v>528</v>
      </c>
      <c r="B157" s="9">
        <v>54</v>
      </c>
    </row>
    <row r="158" spans="1:2">
      <c r="A158" s="10" t="s">
        <v>529</v>
      </c>
      <c r="B158" s="9">
        <v>8</v>
      </c>
    </row>
    <row r="159" spans="1:2">
      <c r="A159" s="8" t="s">
        <v>530</v>
      </c>
      <c r="B159" s="9">
        <v>683</v>
      </c>
    </row>
    <row r="160" spans="1:2">
      <c r="A160" s="10" t="s">
        <v>32</v>
      </c>
      <c r="B160" s="9">
        <v>427</v>
      </c>
    </row>
    <row r="161" spans="1:2">
      <c r="A161" s="10" t="s">
        <v>135</v>
      </c>
      <c r="B161" s="9">
        <v>146</v>
      </c>
    </row>
    <row r="162" spans="1:2">
      <c r="A162" s="10" t="s">
        <v>531</v>
      </c>
      <c r="B162" s="9">
        <v>41</v>
      </c>
    </row>
    <row r="163" spans="1:2">
      <c r="A163" s="10" t="s">
        <v>532</v>
      </c>
      <c r="B163" s="9">
        <v>69</v>
      </c>
    </row>
    <row r="164" spans="1:2">
      <c r="A164" s="8" t="s">
        <v>533</v>
      </c>
      <c r="B164" s="9">
        <v>37935</v>
      </c>
    </row>
    <row r="165" spans="1:2">
      <c r="A165" s="10" t="s">
        <v>534</v>
      </c>
      <c r="B165" s="9">
        <v>37935</v>
      </c>
    </row>
    <row r="166" spans="1:2">
      <c r="A166" s="8" t="s">
        <v>535</v>
      </c>
      <c r="B166" s="9">
        <v>6710</v>
      </c>
    </row>
    <row r="167" spans="1:2">
      <c r="A167" s="10" t="s">
        <v>536</v>
      </c>
      <c r="B167" s="9">
        <v>100</v>
      </c>
    </row>
    <row r="168" spans="1:2">
      <c r="A168" s="10" t="s">
        <v>537</v>
      </c>
      <c r="B168" s="9">
        <v>6597</v>
      </c>
    </row>
    <row r="169" spans="1:2">
      <c r="A169" s="10" t="s">
        <v>538</v>
      </c>
      <c r="B169" s="9">
        <v>13</v>
      </c>
    </row>
    <row r="170" spans="1:2">
      <c r="A170" s="8" t="s">
        <v>539</v>
      </c>
      <c r="B170" s="9">
        <v>46</v>
      </c>
    </row>
    <row r="171" spans="1:2">
      <c r="A171" s="10" t="s">
        <v>540</v>
      </c>
      <c r="B171" s="9">
        <v>46</v>
      </c>
    </row>
    <row r="172" spans="1:2">
      <c r="A172" s="10"/>
      <c r="B172" s="9"/>
    </row>
    <row r="173" spans="1:2">
      <c r="A173" s="8" t="s">
        <v>541</v>
      </c>
      <c r="B173" s="9">
        <v>563</v>
      </c>
    </row>
    <row r="174" spans="1:2">
      <c r="A174" s="10" t="s">
        <v>32</v>
      </c>
      <c r="B174" s="9">
        <v>563</v>
      </c>
    </row>
    <row r="175" spans="1:2">
      <c r="A175" s="8" t="s">
        <v>542</v>
      </c>
      <c r="B175" s="9">
        <v>24898</v>
      </c>
    </row>
    <row r="176" spans="1:2">
      <c r="A176" s="8" t="s">
        <v>543</v>
      </c>
      <c r="B176" s="9">
        <v>8705</v>
      </c>
    </row>
    <row r="177" spans="1:2">
      <c r="A177" s="10" t="s">
        <v>32</v>
      </c>
      <c r="B177" s="9">
        <v>8319</v>
      </c>
    </row>
    <row r="178" spans="1:2">
      <c r="A178" s="10" t="s">
        <v>544</v>
      </c>
      <c r="B178" s="9">
        <v>386</v>
      </c>
    </row>
    <row r="179" spans="1:2">
      <c r="A179" s="8" t="s">
        <v>152</v>
      </c>
      <c r="B179" s="9">
        <v>2167</v>
      </c>
    </row>
    <row r="180" spans="1:2">
      <c r="A180" s="10" t="s">
        <v>153</v>
      </c>
      <c r="B180" s="9">
        <v>3</v>
      </c>
    </row>
    <row r="181" spans="1:2">
      <c r="A181" s="10" t="s">
        <v>154</v>
      </c>
      <c r="B181" s="9">
        <v>2164</v>
      </c>
    </row>
    <row r="182" spans="1:2">
      <c r="A182" s="8" t="s">
        <v>545</v>
      </c>
      <c r="B182" s="9">
        <v>536</v>
      </c>
    </row>
    <row r="183" spans="1:2">
      <c r="A183" s="10" t="s">
        <v>546</v>
      </c>
      <c r="B183" s="9">
        <v>536</v>
      </c>
    </row>
    <row r="184" spans="1:2">
      <c r="A184" s="8" t="s">
        <v>547</v>
      </c>
      <c r="B184" s="9">
        <v>2815</v>
      </c>
    </row>
    <row r="185" spans="1:2">
      <c r="A185" s="10" t="s">
        <v>548</v>
      </c>
      <c r="B185" s="9">
        <v>4</v>
      </c>
    </row>
    <row r="186" spans="1:2">
      <c r="A186" s="10" t="s">
        <v>549</v>
      </c>
      <c r="B186" s="9">
        <v>2196</v>
      </c>
    </row>
    <row r="187" spans="1:2">
      <c r="A187" s="10" t="s">
        <v>550</v>
      </c>
      <c r="B187" s="9">
        <v>344</v>
      </c>
    </row>
    <row r="188" spans="1:2">
      <c r="A188" s="10" t="s">
        <v>551</v>
      </c>
      <c r="B188" s="9">
        <v>271</v>
      </c>
    </row>
    <row r="189" spans="1:2">
      <c r="A189" s="8" t="s">
        <v>163</v>
      </c>
      <c r="B189" s="9">
        <v>59</v>
      </c>
    </row>
    <row r="190" spans="1:2">
      <c r="A190" s="10" t="s">
        <v>377</v>
      </c>
      <c r="B190" s="9">
        <v>56</v>
      </c>
    </row>
    <row r="191" spans="1:2">
      <c r="A191" s="10" t="s">
        <v>164</v>
      </c>
      <c r="B191" s="9">
        <v>3</v>
      </c>
    </row>
    <row r="192" spans="1:2">
      <c r="A192" s="8" t="s">
        <v>552</v>
      </c>
      <c r="B192" s="9">
        <v>47</v>
      </c>
    </row>
    <row r="193" spans="1:2">
      <c r="A193" s="10" t="s">
        <v>553</v>
      </c>
      <c r="B193" s="9">
        <v>47</v>
      </c>
    </row>
    <row r="194" spans="1:2">
      <c r="A194" s="8" t="s">
        <v>554</v>
      </c>
      <c r="B194" s="9">
        <v>4766</v>
      </c>
    </row>
    <row r="195" spans="1:2">
      <c r="A195" s="10" t="s">
        <v>555</v>
      </c>
      <c r="B195" s="9">
        <v>4403</v>
      </c>
    </row>
    <row r="196" spans="1:2">
      <c r="A196" s="10" t="s">
        <v>556</v>
      </c>
      <c r="B196" s="9">
        <v>363</v>
      </c>
    </row>
    <row r="197" spans="1:2">
      <c r="A197" s="8" t="s">
        <v>557</v>
      </c>
      <c r="B197" s="9">
        <v>4979</v>
      </c>
    </row>
    <row r="198" spans="1:2">
      <c r="A198" s="10" t="s">
        <v>558</v>
      </c>
      <c r="B198" s="9">
        <v>4979</v>
      </c>
    </row>
    <row r="199" spans="1:2">
      <c r="A199" s="8" t="s">
        <v>559</v>
      </c>
      <c r="B199" s="9">
        <v>14</v>
      </c>
    </row>
    <row r="200" spans="1:2">
      <c r="A200" s="10" t="s">
        <v>560</v>
      </c>
      <c r="B200" s="9">
        <v>14</v>
      </c>
    </row>
    <row r="201" spans="1:2">
      <c r="A201" s="8" t="s">
        <v>175</v>
      </c>
      <c r="B201" s="9">
        <v>419</v>
      </c>
    </row>
    <row r="202" spans="1:2">
      <c r="A202" s="10" t="s">
        <v>32</v>
      </c>
      <c r="B202" s="9">
        <v>388</v>
      </c>
    </row>
    <row r="203" spans="1:2">
      <c r="A203" s="10" t="s">
        <v>176</v>
      </c>
      <c r="B203" s="9">
        <v>31</v>
      </c>
    </row>
    <row r="204" spans="1:2">
      <c r="A204" s="8" t="s">
        <v>179</v>
      </c>
      <c r="B204" s="9">
        <v>391</v>
      </c>
    </row>
    <row r="205" spans="1:2">
      <c r="A205" s="10" t="s">
        <v>180</v>
      </c>
      <c r="B205" s="9">
        <v>391</v>
      </c>
    </row>
    <row r="206" spans="1:2">
      <c r="A206" s="8" t="s">
        <v>561</v>
      </c>
      <c r="B206" s="9">
        <v>4560</v>
      </c>
    </row>
    <row r="207" spans="1:2">
      <c r="A207" s="8" t="s">
        <v>562</v>
      </c>
      <c r="B207" s="9">
        <v>350</v>
      </c>
    </row>
    <row r="208" spans="1:2">
      <c r="A208" s="10" t="s">
        <v>32</v>
      </c>
      <c r="B208" s="9">
        <v>350</v>
      </c>
    </row>
    <row r="209" spans="1:2">
      <c r="A209" s="8" t="s">
        <v>563</v>
      </c>
      <c r="B209" s="9">
        <v>1236</v>
      </c>
    </row>
    <row r="210" spans="1:2">
      <c r="A210" s="10" t="s">
        <v>184</v>
      </c>
      <c r="B210" s="9">
        <v>5</v>
      </c>
    </row>
    <row r="211" spans="1:2">
      <c r="A211" s="10" t="s">
        <v>564</v>
      </c>
      <c r="B211" s="9">
        <v>1188</v>
      </c>
    </row>
    <row r="212" spans="1:2">
      <c r="A212" s="10" t="s">
        <v>186</v>
      </c>
      <c r="B212" s="9">
        <v>43</v>
      </c>
    </row>
    <row r="213" spans="1:2">
      <c r="A213" s="8" t="s">
        <v>565</v>
      </c>
      <c r="B213" s="9">
        <v>920</v>
      </c>
    </row>
    <row r="214" spans="1:2">
      <c r="A214" s="10" t="s">
        <v>188</v>
      </c>
      <c r="B214" s="9">
        <v>35</v>
      </c>
    </row>
    <row r="215" spans="1:2">
      <c r="A215" s="10" t="s">
        <v>189</v>
      </c>
      <c r="B215" s="9">
        <v>125</v>
      </c>
    </row>
    <row r="216" spans="1:2">
      <c r="A216" s="10" t="s">
        <v>566</v>
      </c>
      <c r="B216" s="9">
        <v>760</v>
      </c>
    </row>
    <row r="217" spans="1:2">
      <c r="A217" s="8" t="s">
        <v>567</v>
      </c>
      <c r="B217" s="9">
        <v>1556</v>
      </c>
    </row>
    <row r="218" spans="1:2">
      <c r="A218" s="10" t="s">
        <v>568</v>
      </c>
      <c r="B218" s="9">
        <v>1553</v>
      </c>
    </row>
    <row r="219" spans="1:2">
      <c r="A219" s="10" t="s">
        <v>569</v>
      </c>
      <c r="B219" s="9">
        <v>3</v>
      </c>
    </row>
    <row r="220" spans="1:2">
      <c r="A220" s="8" t="s">
        <v>570</v>
      </c>
      <c r="B220" s="9">
        <v>215</v>
      </c>
    </row>
    <row r="221" spans="1:2">
      <c r="A221" s="10" t="s">
        <v>571</v>
      </c>
      <c r="B221" s="9">
        <v>12</v>
      </c>
    </row>
    <row r="222" spans="1:2">
      <c r="A222" s="10" t="s">
        <v>572</v>
      </c>
      <c r="B222" s="9">
        <v>150</v>
      </c>
    </row>
    <row r="223" spans="1:2">
      <c r="A223" s="10" t="s">
        <v>199</v>
      </c>
      <c r="B223" s="9">
        <v>53</v>
      </c>
    </row>
    <row r="224" spans="1:2">
      <c r="A224" s="8" t="s">
        <v>573</v>
      </c>
      <c r="B224" s="9">
        <v>133</v>
      </c>
    </row>
    <row r="225" spans="1:2">
      <c r="A225" s="10" t="s">
        <v>32</v>
      </c>
      <c r="B225" s="9">
        <v>133</v>
      </c>
    </row>
    <row r="226" spans="1:2">
      <c r="A226" s="8" t="s">
        <v>201</v>
      </c>
      <c r="B226" s="9">
        <v>150</v>
      </c>
    </row>
    <row r="227" spans="1:2">
      <c r="A227" s="10" t="s">
        <v>202</v>
      </c>
      <c r="B227" s="9">
        <v>150</v>
      </c>
    </row>
    <row r="228" spans="1:2">
      <c r="A228" s="8" t="s">
        <v>574</v>
      </c>
      <c r="B228" s="9">
        <v>10817</v>
      </c>
    </row>
    <row r="229" spans="1:2">
      <c r="A229" s="8" t="s">
        <v>575</v>
      </c>
      <c r="B229" s="9">
        <v>7510</v>
      </c>
    </row>
    <row r="230" spans="1:2">
      <c r="A230" s="10" t="s">
        <v>32</v>
      </c>
      <c r="B230" s="9">
        <v>3239</v>
      </c>
    </row>
    <row r="231" spans="1:2">
      <c r="A231" s="10" t="s">
        <v>205</v>
      </c>
      <c r="B231" s="9">
        <v>4271</v>
      </c>
    </row>
    <row r="232" spans="1:2">
      <c r="A232" s="8" t="s">
        <v>206</v>
      </c>
      <c r="B232" s="9">
        <v>50</v>
      </c>
    </row>
    <row r="233" spans="1:2">
      <c r="A233" s="10" t="s">
        <v>207</v>
      </c>
      <c r="B233" s="9">
        <v>50</v>
      </c>
    </row>
    <row r="234" spans="1:2">
      <c r="A234" s="8" t="s">
        <v>208</v>
      </c>
      <c r="B234" s="9">
        <v>45</v>
      </c>
    </row>
    <row r="235" spans="1:2">
      <c r="A235" s="10" t="s">
        <v>209</v>
      </c>
      <c r="B235" s="9">
        <v>19</v>
      </c>
    </row>
    <row r="236" spans="1:2">
      <c r="A236" s="10" t="s">
        <v>210</v>
      </c>
      <c r="B236" s="9">
        <v>26</v>
      </c>
    </row>
    <row r="237" spans="1:2">
      <c r="A237" s="8" t="s">
        <v>576</v>
      </c>
      <c r="B237" s="9">
        <v>826</v>
      </c>
    </row>
    <row r="238" spans="1:2">
      <c r="A238" s="10" t="s">
        <v>577</v>
      </c>
      <c r="B238" s="9">
        <v>826</v>
      </c>
    </row>
    <row r="239" spans="1:2">
      <c r="A239" s="8" t="s">
        <v>578</v>
      </c>
      <c r="B239" s="9">
        <v>2386</v>
      </c>
    </row>
    <row r="240" spans="1:2">
      <c r="A240" s="10" t="s">
        <v>579</v>
      </c>
      <c r="B240" s="9">
        <v>2386</v>
      </c>
    </row>
    <row r="241" spans="1:2">
      <c r="A241" s="8" t="s">
        <v>580</v>
      </c>
      <c r="B241" s="9">
        <v>248250</v>
      </c>
    </row>
    <row r="242" spans="1:2">
      <c r="A242" s="8" t="s">
        <v>581</v>
      </c>
      <c r="B242" s="9">
        <v>37358</v>
      </c>
    </row>
    <row r="243" spans="1:2">
      <c r="A243" s="10" t="s">
        <v>32</v>
      </c>
      <c r="B243" s="9">
        <v>3900</v>
      </c>
    </row>
    <row r="244" spans="1:2">
      <c r="A244" s="10" t="s">
        <v>582</v>
      </c>
      <c r="B244" s="9">
        <v>1</v>
      </c>
    </row>
    <row r="245" spans="1:2">
      <c r="A245" s="10" t="s">
        <v>583</v>
      </c>
      <c r="B245" s="9">
        <v>150</v>
      </c>
    </row>
    <row r="246" spans="1:2">
      <c r="A246" s="10" t="s">
        <v>584</v>
      </c>
      <c r="B246" s="9">
        <v>6</v>
      </c>
    </row>
    <row r="247" spans="1:2">
      <c r="A247" s="10" t="s">
        <v>585</v>
      </c>
      <c r="B247" s="9">
        <v>97</v>
      </c>
    </row>
    <row r="248" spans="1:2">
      <c r="A248" s="10" t="s">
        <v>223</v>
      </c>
      <c r="B248" s="9">
        <v>91</v>
      </c>
    </row>
    <row r="249" spans="1:2">
      <c r="A249" s="10" t="s">
        <v>586</v>
      </c>
      <c r="B249" s="9">
        <v>200</v>
      </c>
    </row>
    <row r="250" spans="1:2">
      <c r="A250" s="10" t="s">
        <v>587</v>
      </c>
      <c r="B250" s="9">
        <v>16</v>
      </c>
    </row>
    <row r="251" spans="1:2">
      <c r="A251" s="10" t="s">
        <v>588</v>
      </c>
      <c r="B251" s="9">
        <v>31</v>
      </c>
    </row>
    <row r="252" spans="1:2">
      <c r="A252" s="10" t="s">
        <v>589</v>
      </c>
      <c r="B252" s="9">
        <v>761</v>
      </c>
    </row>
    <row r="253" spans="1:2">
      <c r="A253" s="10" t="s">
        <v>229</v>
      </c>
      <c r="B253" s="9">
        <v>19551</v>
      </c>
    </row>
    <row r="254" spans="1:2">
      <c r="A254" s="10" t="s">
        <v>590</v>
      </c>
      <c r="B254" s="9">
        <v>3118</v>
      </c>
    </row>
    <row r="255" spans="1:2">
      <c r="A255" s="10" t="s">
        <v>591</v>
      </c>
      <c r="B255" s="9">
        <v>9436</v>
      </c>
    </row>
    <row r="256" spans="1:2">
      <c r="A256" s="8" t="s">
        <v>592</v>
      </c>
      <c r="B256" s="9">
        <v>8278</v>
      </c>
    </row>
    <row r="257" spans="1:2">
      <c r="A257" s="10" t="s">
        <v>32</v>
      </c>
      <c r="B257" s="9">
        <v>895</v>
      </c>
    </row>
    <row r="258" spans="1:2">
      <c r="A258" s="10" t="s">
        <v>593</v>
      </c>
      <c r="B258" s="9">
        <v>176</v>
      </c>
    </row>
    <row r="259" spans="1:2">
      <c r="A259" s="10" t="s">
        <v>594</v>
      </c>
      <c r="B259" s="9">
        <v>20</v>
      </c>
    </row>
    <row r="260" spans="1:2">
      <c r="A260" s="10" t="s">
        <v>398</v>
      </c>
      <c r="B260" s="9">
        <v>30</v>
      </c>
    </row>
    <row r="261" spans="1:2">
      <c r="A261" s="10" t="s">
        <v>595</v>
      </c>
      <c r="B261" s="9">
        <v>7157</v>
      </c>
    </row>
    <row r="262" spans="1:2">
      <c r="A262" s="8" t="s">
        <v>596</v>
      </c>
      <c r="B262" s="9">
        <v>20391</v>
      </c>
    </row>
    <row r="263" spans="1:2">
      <c r="A263" s="10" t="s">
        <v>32</v>
      </c>
      <c r="B263" s="9">
        <v>3321</v>
      </c>
    </row>
    <row r="264" spans="1:2">
      <c r="A264" s="10" t="s">
        <v>237</v>
      </c>
      <c r="B264" s="9">
        <v>90</v>
      </c>
    </row>
    <row r="265" spans="1:2">
      <c r="A265" s="10" t="s">
        <v>597</v>
      </c>
      <c r="B265" s="9">
        <v>400</v>
      </c>
    </row>
    <row r="266" spans="1:2">
      <c r="A266" s="10" t="s">
        <v>598</v>
      </c>
      <c r="B266" s="9">
        <v>396</v>
      </c>
    </row>
    <row r="267" spans="1:2">
      <c r="A267" s="10" t="s">
        <v>241</v>
      </c>
      <c r="B267" s="9">
        <v>1618</v>
      </c>
    </row>
    <row r="268" spans="1:2">
      <c r="A268" s="10" t="s">
        <v>599</v>
      </c>
      <c r="B268" s="9">
        <v>1003</v>
      </c>
    </row>
    <row r="269" spans="1:2">
      <c r="A269" s="10" t="s">
        <v>600</v>
      </c>
      <c r="B269" s="9">
        <v>2046</v>
      </c>
    </row>
    <row r="270" spans="1:2">
      <c r="A270" s="10" t="s">
        <v>601</v>
      </c>
      <c r="B270" s="9">
        <v>30</v>
      </c>
    </row>
    <row r="271" spans="1:2">
      <c r="A271" s="10" t="s">
        <v>602</v>
      </c>
      <c r="B271" s="9">
        <v>11487</v>
      </c>
    </row>
    <row r="272" spans="1:2">
      <c r="A272" s="8" t="s">
        <v>603</v>
      </c>
      <c r="B272" s="9">
        <v>137845</v>
      </c>
    </row>
    <row r="273" spans="1:2">
      <c r="A273" s="10" t="s">
        <v>32</v>
      </c>
      <c r="B273" s="9">
        <v>1510</v>
      </c>
    </row>
    <row r="274" spans="1:2">
      <c r="A274" s="10" t="s">
        <v>245</v>
      </c>
      <c r="B274" s="9">
        <v>1398</v>
      </c>
    </row>
    <row r="275" spans="1:2">
      <c r="A275" s="10" t="s">
        <v>604</v>
      </c>
      <c r="B275" s="9">
        <v>36542</v>
      </c>
    </row>
    <row r="276" spans="1:2">
      <c r="A276" s="10" t="s">
        <v>605</v>
      </c>
      <c r="B276" s="9">
        <v>2427</v>
      </c>
    </row>
    <row r="277" spans="1:2">
      <c r="A277" s="10" t="s">
        <v>247</v>
      </c>
      <c r="B277" s="9">
        <v>6051</v>
      </c>
    </row>
    <row r="278" spans="1:2">
      <c r="A278" s="10" t="s">
        <v>606</v>
      </c>
      <c r="B278" s="9">
        <v>89917</v>
      </c>
    </row>
    <row r="279" spans="1:2">
      <c r="A279" s="8" t="s">
        <v>607</v>
      </c>
      <c r="B279" s="9">
        <v>5435</v>
      </c>
    </row>
    <row r="280" spans="1:2">
      <c r="A280" s="10" t="s">
        <v>608</v>
      </c>
      <c r="B280" s="9">
        <v>312</v>
      </c>
    </row>
    <row r="281" spans="1:2">
      <c r="A281" s="10" t="s">
        <v>609</v>
      </c>
      <c r="B281" s="9">
        <v>4664</v>
      </c>
    </row>
    <row r="282" spans="1:2">
      <c r="A282" s="10" t="s">
        <v>254</v>
      </c>
      <c r="B282" s="9">
        <v>451</v>
      </c>
    </row>
    <row r="283" spans="1:2">
      <c r="A283" s="10" t="s">
        <v>255</v>
      </c>
      <c r="B283" s="9">
        <v>8</v>
      </c>
    </row>
    <row r="284" spans="1:2">
      <c r="A284" s="8" t="s">
        <v>610</v>
      </c>
      <c r="B284" s="9">
        <v>3751</v>
      </c>
    </row>
    <row r="285" spans="1:2">
      <c r="A285" s="10" t="s">
        <v>611</v>
      </c>
      <c r="B285" s="9">
        <v>1429</v>
      </c>
    </row>
    <row r="286" spans="1:2">
      <c r="A286" s="10" t="s">
        <v>612</v>
      </c>
      <c r="B286" s="9">
        <v>2292</v>
      </c>
    </row>
    <row r="287" spans="1:2">
      <c r="A287" s="10" t="s">
        <v>613</v>
      </c>
      <c r="B287" s="9">
        <v>30</v>
      </c>
    </row>
    <row r="288" spans="1:2">
      <c r="A288" s="8" t="s">
        <v>260</v>
      </c>
      <c r="B288" s="9">
        <v>35192</v>
      </c>
    </row>
    <row r="289" spans="1:2">
      <c r="A289" s="10" t="s">
        <v>261</v>
      </c>
      <c r="B289" s="9">
        <v>35192</v>
      </c>
    </row>
    <row r="290" spans="1:2">
      <c r="A290" s="8" t="s">
        <v>614</v>
      </c>
      <c r="B290" s="9">
        <v>8100</v>
      </c>
    </row>
    <row r="291" spans="1:2">
      <c r="A291" s="8" t="s">
        <v>615</v>
      </c>
      <c r="B291" s="9">
        <v>6255</v>
      </c>
    </row>
    <row r="292" spans="1:2">
      <c r="A292" s="10" t="s">
        <v>32</v>
      </c>
      <c r="B292" s="9">
        <v>2510</v>
      </c>
    </row>
    <row r="293" spans="1:2">
      <c r="A293" s="10" t="s">
        <v>264</v>
      </c>
      <c r="B293" s="9">
        <v>2726</v>
      </c>
    </row>
    <row r="294" spans="1:2">
      <c r="A294" s="10" t="s">
        <v>616</v>
      </c>
      <c r="B294" s="9">
        <v>116</v>
      </c>
    </row>
    <row r="295" spans="1:2">
      <c r="A295" s="10" t="s">
        <v>617</v>
      </c>
      <c r="B295" s="9">
        <v>250</v>
      </c>
    </row>
    <row r="296" spans="1:2">
      <c r="A296" s="10" t="s">
        <v>618</v>
      </c>
      <c r="B296" s="9">
        <v>5</v>
      </c>
    </row>
    <row r="297" spans="1:2">
      <c r="A297" s="10" t="s">
        <v>268</v>
      </c>
      <c r="B297" s="9">
        <v>648</v>
      </c>
    </row>
    <row r="298" spans="1:2">
      <c r="A298" s="8" t="s">
        <v>619</v>
      </c>
      <c r="B298" s="9">
        <v>491</v>
      </c>
    </row>
    <row r="299" spans="1:2">
      <c r="A299" s="10" t="s">
        <v>620</v>
      </c>
      <c r="B299" s="9">
        <v>443</v>
      </c>
    </row>
    <row r="300" spans="1:2">
      <c r="A300" s="10" t="s">
        <v>621</v>
      </c>
      <c r="B300" s="9">
        <v>48</v>
      </c>
    </row>
    <row r="301" spans="1:2">
      <c r="A301" s="8" t="s">
        <v>622</v>
      </c>
      <c r="B301" s="9">
        <v>1270</v>
      </c>
    </row>
    <row r="302" spans="1:2">
      <c r="A302" s="10" t="s">
        <v>410</v>
      </c>
      <c r="B302" s="9">
        <v>366</v>
      </c>
    </row>
    <row r="303" spans="1:2">
      <c r="A303" s="10" t="s">
        <v>411</v>
      </c>
      <c r="B303" s="9">
        <v>904</v>
      </c>
    </row>
    <row r="304" spans="1:2">
      <c r="A304" s="8" t="s">
        <v>623</v>
      </c>
      <c r="B304" s="9">
        <v>84</v>
      </c>
    </row>
    <row r="305" spans="1:2">
      <c r="A305" s="10" t="s">
        <v>624</v>
      </c>
      <c r="B305" s="9">
        <v>84</v>
      </c>
    </row>
    <row r="306" spans="1:2">
      <c r="A306" s="8" t="s">
        <v>625</v>
      </c>
      <c r="B306" s="9">
        <v>636</v>
      </c>
    </row>
    <row r="307" spans="1:2">
      <c r="A307" s="8" t="s">
        <v>626</v>
      </c>
      <c r="B307" s="9">
        <v>581</v>
      </c>
    </row>
    <row r="308" spans="1:2">
      <c r="A308" s="10" t="s">
        <v>32</v>
      </c>
      <c r="B308" s="9">
        <v>546</v>
      </c>
    </row>
    <row r="309" spans="1:2">
      <c r="A309" s="10" t="s">
        <v>277</v>
      </c>
      <c r="B309" s="9">
        <v>35</v>
      </c>
    </row>
    <row r="310" spans="1:2">
      <c r="A310" s="8" t="s">
        <v>627</v>
      </c>
      <c r="B310" s="9">
        <v>55</v>
      </c>
    </row>
    <row r="311" spans="1:2">
      <c r="A311" s="10" t="s">
        <v>628</v>
      </c>
      <c r="B311" s="9">
        <v>55</v>
      </c>
    </row>
    <row r="312" spans="1:2">
      <c r="A312" s="8" t="s">
        <v>629</v>
      </c>
      <c r="B312" s="9">
        <v>1169</v>
      </c>
    </row>
    <row r="313" spans="1:2">
      <c r="A313" s="8" t="s">
        <v>630</v>
      </c>
      <c r="B313" s="9">
        <v>1169</v>
      </c>
    </row>
    <row r="314" spans="1:2">
      <c r="A314" s="10" t="s">
        <v>32</v>
      </c>
      <c r="B314" s="9">
        <v>270</v>
      </c>
    </row>
    <row r="315" spans="1:2">
      <c r="A315" s="10" t="s">
        <v>37</v>
      </c>
      <c r="B315" s="9">
        <v>142</v>
      </c>
    </row>
    <row r="316" spans="1:2">
      <c r="A316" s="10" t="s">
        <v>631</v>
      </c>
      <c r="B316" s="9">
        <v>15</v>
      </c>
    </row>
    <row r="317" spans="1:2">
      <c r="A317" s="10" t="s">
        <v>283</v>
      </c>
      <c r="B317" s="9">
        <v>742</v>
      </c>
    </row>
    <row r="318" spans="1:2">
      <c r="A318" s="8" t="s">
        <v>632</v>
      </c>
      <c r="B318" s="9">
        <v>76</v>
      </c>
    </row>
    <row r="319" spans="1:2">
      <c r="A319" s="8" t="s">
        <v>287</v>
      </c>
      <c r="B319" s="9">
        <v>76</v>
      </c>
    </row>
    <row r="320" spans="1:2">
      <c r="A320" s="10" t="s">
        <v>288</v>
      </c>
      <c r="B320" s="9">
        <v>76</v>
      </c>
    </row>
    <row r="321" spans="1:2">
      <c r="A321" s="8" t="s">
        <v>633</v>
      </c>
      <c r="B321" s="9">
        <v>6066</v>
      </c>
    </row>
    <row r="322" spans="1:2">
      <c r="A322" s="8" t="s">
        <v>634</v>
      </c>
      <c r="B322" s="9">
        <v>5956</v>
      </c>
    </row>
    <row r="323" spans="1:2">
      <c r="A323" s="10" t="s">
        <v>32</v>
      </c>
      <c r="B323" s="9">
        <v>2927</v>
      </c>
    </row>
    <row r="324" spans="1:2">
      <c r="A324" s="10" t="s">
        <v>419</v>
      </c>
      <c r="B324" s="9">
        <v>98</v>
      </c>
    </row>
    <row r="325" spans="1:2">
      <c r="A325" s="10" t="s">
        <v>635</v>
      </c>
      <c r="B325" s="9">
        <v>20</v>
      </c>
    </row>
    <row r="326" spans="1:2">
      <c r="A326" s="10" t="s">
        <v>294</v>
      </c>
      <c r="B326" s="9">
        <v>2911</v>
      </c>
    </row>
    <row r="327" spans="1:2">
      <c r="A327" s="8" t="s">
        <v>636</v>
      </c>
      <c r="B327" s="9">
        <v>110</v>
      </c>
    </row>
    <row r="328" spans="1:2">
      <c r="A328" s="10" t="s">
        <v>32</v>
      </c>
      <c r="B328" s="9">
        <v>110</v>
      </c>
    </row>
    <row r="329" spans="1:2">
      <c r="A329" s="8" t="s">
        <v>637</v>
      </c>
      <c r="B329" s="9">
        <v>36216</v>
      </c>
    </row>
    <row r="330" spans="1:2">
      <c r="A330" s="8" t="s">
        <v>638</v>
      </c>
      <c r="B330" s="9">
        <v>17698</v>
      </c>
    </row>
    <row r="331" spans="1:2">
      <c r="A331" s="10" t="s">
        <v>639</v>
      </c>
      <c r="B331" s="9">
        <v>978</v>
      </c>
    </row>
    <row r="332" spans="1:2">
      <c r="A332" s="10" t="s">
        <v>300</v>
      </c>
      <c r="B332" s="9">
        <v>10576</v>
      </c>
    </row>
    <row r="333" spans="1:2">
      <c r="A333" s="10" t="s">
        <v>422</v>
      </c>
      <c r="B333" s="9">
        <v>1785</v>
      </c>
    </row>
    <row r="334" spans="1:2">
      <c r="A334" s="10" t="s">
        <v>302</v>
      </c>
      <c r="B334" s="9">
        <v>4359</v>
      </c>
    </row>
    <row r="335" spans="1:2">
      <c r="A335" s="8" t="s">
        <v>640</v>
      </c>
      <c r="B335" s="9">
        <v>6505</v>
      </c>
    </row>
    <row r="336" spans="1:2">
      <c r="A336" s="10" t="s">
        <v>641</v>
      </c>
      <c r="B336" s="9">
        <v>6505</v>
      </c>
    </row>
    <row r="337" spans="1:2">
      <c r="A337" s="8" t="s">
        <v>642</v>
      </c>
      <c r="B337" s="9">
        <v>12013</v>
      </c>
    </row>
    <row r="338" spans="1:2">
      <c r="A338" s="10" t="s">
        <v>423</v>
      </c>
      <c r="B338" s="9">
        <v>12013</v>
      </c>
    </row>
    <row r="339" spans="1:2">
      <c r="A339" s="8" t="s">
        <v>643</v>
      </c>
      <c r="B339" s="9">
        <v>785</v>
      </c>
    </row>
    <row r="340" spans="1:2">
      <c r="A340" s="8" t="s">
        <v>644</v>
      </c>
      <c r="B340" s="9">
        <v>82</v>
      </c>
    </row>
    <row r="341" spans="1:2">
      <c r="A341" s="10" t="s">
        <v>308</v>
      </c>
      <c r="B341" s="9">
        <v>82</v>
      </c>
    </row>
    <row r="342" spans="1:2">
      <c r="A342" s="8" t="s">
        <v>645</v>
      </c>
      <c r="B342" s="9">
        <v>703</v>
      </c>
    </row>
    <row r="343" spans="1:2">
      <c r="A343" s="10" t="s">
        <v>646</v>
      </c>
      <c r="B343" s="9">
        <v>703</v>
      </c>
    </row>
    <row r="344" spans="1:2">
      <c r="A344" s="8" t="s">
        <v>647</v>
      </c>
      <c r="B344" s="9">
        <v>5406</v>
      </c>
    </row>
    <row r="345" spans="1:2">
      <c r="A345" s="8" t="s">
        <v>648</v>
      </c>
      <c r="B345" s="9">
        <v>816</v>
      </c>
    </row>
    <row r="346" spans="1:2">
      <c r="A346" s="10" t="s">
        <v>32</v>
      </c>
      <c r="B346" s="9">
        <v>766</v>
      </c>
    </row>
    <row r="347" spans="1:2">
      <c r="A347" s="10" t="s">
        <v>430</v>
      </c>
      <c r="B347" s="9">
        <v>50</v>
      </c>
    </row>
    <row r="348" spans="1:2">
      <c r="A348" s="8" t="s">
        <v>649</v>
      </c>
      <c r="B348" s="9">
        <v>156</v>
      </c>
    </row>
    <row r="349" spans="1:2">
      <c r="A349" s="10" t="s">
        <v>32</v>
      </c>
      <c r="B349" s="9">
        <v>156</v>
      </c>
    </row>
    <row r="350" spans="1:2">
      <c r="A350" s="8" t="s">
        <v>650</v>
      </c>
      <c r="B350" s="9">
        <v>173</v>
      </c>
    </row>
    <row r="351" spans="1:2">
      <c r="A351" s="10" t="s">
        <v>32</v>
      </c>
      <c r="B351" s="9">
        <v>173</v>
      </c>
    </row>
    <row r="352" spans="1:2">
      <c r="A352" s="8" t="s">
        <v>318</v>
      </c>
      <c r="B352" s="9">
        <v>2403</v>
      </c>
    </row>
    <row r="353" spans="1:2">
      <c r="A353" s="10" t="s">
        <v>319</v>
      </c>
      <c r="B353" s="9">
        <v>2403</v>
      </c>
    </row>
    <row r="354" spans="1:2">
      <c r="A354" s="8" t="s">
        <v>320</v>
      </c>
      <c r="B354" s="9">
        <v>1858</v>
      </c>
    </row>
    <row r="355" spans="1:2">
      <c r="A355" s="10" t="s">
        <v>321</v>
      </c>
      <c r="B355" s="9">
        <v>1858</v>
      </c>
    </row>
    <row r="356" spans="1:2">
      <c r="A356" s="8" t="s">
        <v>651</v>
      </c>
      <c r="B356" s="9">
        <v>606</v>
      </c>
    </row>
    <row r="357" spans="1:2">
      <c r="A357" s="8" t="s">
        <v>652</v>
      </c>
      <c r="B357" s="9">
        <v>606</v>
      </c>
    </row>
    <row r="358" spans="1:2">
      <c r="A358" s="10" t="s">
        <v>328</v>
      </c>
      <c r="B358" s="9">
        <v>606</v>
      </c>
    </row>
    <row r="359" spans="1:2">
      <c r="A359" s="8" t="s">
        <v>653</v>
      </c>
      <c r="B359" s="9">
        <v>6028</v>
      </c>
    </row>
    <row r="360" spans="1:2">
      <c r="A360" s="8" t="s">
        <v>654</v>
      </c>
      <c r="B360" s="9">
        <v>6028</v>
      </c>
    </row>
    <row r="361" spans="1:2">
      <c r="A361" s="10" t="s">
        <v>655</v>
      </c>
      <c r="B361" s="9">
        <v>6028</v>
      </c>
    </row>
    <row r="362" spans="1:2">
      <c r="A362" s="8" t="s">
        <v>656</v>
      </c>
      <c r="B362" s="9">
        <v>30</v>
      </c>
    </row>
    <row r="363" spans="1:2">
      <c r="A363" s="8" t="s">
        <v>333</v>
      </c>
      <c r="B363" s="9">
        <v>30</v>
      </c>
    </row>
    <row r="364" spans="1:2">
      <c r="A364" s="13" t="s">
        <v>6</v>
      </c>
      <c r="B364">
        <v>36291</v>
      </c>
    </row>
    <row r="365" spans="1:2">
      <c r="A365" s="14" t="s">
        <v>7</v>
      </c>
      <c r="B365">
        <v>1151</v>
      </c>
    </row>
    <row r="366" spans="1:2">
      <c r="A366" s="15" t="s">
        <v>8</v>
      </c>
      <c r="B366">
        <v>1151</v>
      </c>
    </row>
    <row r="367" spans="1:2">
      <c r="A367" s="14" t="s">
        <v>9</v>
      </c>
      <c r="B367">
        <v>815</v>
      </c>
    </row>
    <row r="368" spans="1:2">
      <c r="A368" s="15" t="s">
        <v>8</v>
      </c>
      <c r="B368">
        <v>815</v>
      </c>
    </row>
    <row r="369" spans="1:2">
      <c r="A369" s="14" t="s">
        <v>10</v>
      </c>
      <c r="B369">
        <v>15963</v>
      </c>
    </row>
    <row r="370" spans="1:2">
      <c r="A370" s="15" t="s">
        <v>8</v>
      </c>
      <c r="B370">
        <v>15696</v>
      </c>
    </row>
    <row r="371" spans="1:2">
      <c r="A371" s="15" t="s">
        <v>11</v>
      </c>
      <c r="B371">
        <v>267</v>
      </c>
    </row>
    <row r="372" spans="1:2">
      <c r="A372" s="14" t="s">
        <v>13</v>
      </c>
      <c r="B372">
        <v>1819</v>
      </c>
    </row>
    <row r="373" spans="1:2">
      <c r="A373" s="15" t="s">
        <v>8</v>
      </c>
      <c r="B373">
        <v>1819</v>
      </c>
    </row>
    <row r="374" spans="1:2">
      <c r="A374" s="14" t="s">
        <v>16</v>
      </c>
      <c r="B374">
        <v>528</v>
      </c>
    </row>
    <row r="375" spans="1:2">
      <c r="A375" s="15" t="s">
        <v>8</v>
      </c>
      <c r="B375">
        <v>512</v>
      </c>
    </row>
    <row r="376" spans="1:2">
      <c r="A376" s="15" t="s">
        <v>657</v>
      </c>
      <c r="B376">
        <v>16</v>
      </c>
    </row>
    <row r="377" spans="1:2">
      <c r="A377" s="14" t="s">
        <v>18</v>
      </c>
      <c r="B377">
        <v>1664</v>
      </c>
    </row>
    <row r="378" spans="1:2">
      <c r="A378" s="15" t="s">
        <v>8</v>
      </c>
      <c r="B378">
        <v>1358</v>
      </c>
    </row>
    <row r="379" spans="1:2">
      <c r="A379" s="15" t="s">
        <v>19</v>
      </c>
      <c r="B379">
        <v>80</v>
      </c>
    </row>
    <row r="380" spans="1:2">
      <c r="A380" s="15" t="s">
        <v>20</v>
      </c>
      <c r="B380">
        <v>52</v>
      </c>
    </row>
    <row r="381" spans="1:2">
      <c r="A381" s="15" t="s">
        <v>21</v>
      </c>
      <c r="B381">
        <v>174</v>
      </c>
    </row>
    <row r="382" spans="1:2">
      <c r="A382" s="14" t="s">
        <v>22</v>
      </c>
      <c r="B382">
        <v>110</v>
      </c>
    </row>
    <row r="383" spans="1:2">
      <c r="A383" s="15" t="s">
        <v>8</v>
      </c>
      <c r="B383">
        <v>110</v>
      </c>
    </row>
    <row r="384" spans="1:2">
      <c r="A384" s="14" t="s">
        <v>23</v>
      </c>
      <c r="B384">
        <v>602</v>
      </c>
    </row>
    <row r="385" spans="1:2">
      <c r="A385" s="15" t="s">
        <v>8</v>
      </c>
      <c r="B385">
        <v>602</v>
      </c>
    </row>
    <row r="386" spans="1:2">
      <c r="A386" s="14" t="s">
        <v>24</v>
      </c>
      <c r="B386">
        <v>10</v>
      </c>
    </row>
    <row r="387" spans="1:2">
      <c r="A387" s="15" t="s">
        <v>8</v>
      </c>
      <c r="B387">
        <v>10</v>
      </c>
    </row>
    <row r="388" ht="14.25" spans="1:2">
      <c r="A388" s="16" t="s">
        <v>26</v>
      </c>
      <c r="B388">
        <v>695</v>
      </c>
    </row>
    <row r="389" spans="1:2">
      <c r="A389" s="15" t="s">
        <v>8</v>
      </c>
      <c r="B389">
        <v>660</v>
      </c>
    </row>
    <row r="390" spans="1:2">
      <c r="A390" s="15" t="s">
        <v>658</v>
      </c>
      <c r="B390">
        <v>35</v>
      </c>
    </row>
    <row r="391" spans="1:2">
      <c r="A391" s="14" t="s">
        <v>27</v>
      </c>
      <c r="B391">
        <v>630</v>
      </c>
    </row>
    <row r="392" spans="1:2">
      <c r="A392" s="15" t="s">
        <v>8</v>
      </c>
      <c r="B392">
        <v>630</v>
      </c>
    </row>
    <row r="393" spans="1:2">
      <c r="A393" s="14" t="s">
        <v>659</v>
      </c>
      <c r="B393">
        <v>14</v>
      </c>
    </row>
    <row r="394" spans="1:2">
      <c r="A394" s="15" t="s">
        <v>660</v>
      </c>
      <c r="B394">
        <v>14</v>
      </c>
    </row>
    <row r="395" spans="1:2">
      <c r="A395" s="14" t="s">
        <v>34</v>
      </c>
      <c r="B395">
        <v>218</v>
      </c>
    </row>
    <row r="396" spans="1:2">
      <c r="A396" s="15" t="s">
        <v>8</v>
      </c>
      <c r="B396">
        <v>218</v>
      </c>
    </row>
    <row r="397" spans="1:2">
      <c r="A397" s="14" t="s">
        <v>35</v>
      </c>
      <c r="B397">
        <v>87</v>
      </c>
    </row>
    <row r="398" spans="1:2">
      <c r="A398" s="15" t="s">
        <v>8</v>
      </c>
      <c r="B398">
        <v>87</v>
      </c>
    </row>
    <row r="399" spans="1:2">
      <c r="A399" s="14" t="s">
        <v>36</v>
      </c>
      <c r="B399">
        <v>1361</v>
      </c>
    </row>
    <row r="400" spans="1:2">
      <c r="A400" s="15" t="s">
        <v>8</v>
      </c>
      <c r="B400">
        <v>469</v>
      </c>
    </row>
    <row r="401" spans="1:2">
      <c r="A401" s="15" t="s">
        <v>38</v>
      </c>
      <c r="B401">
        <v>892</v>
      </c>
    </row>
    <row r="402" spans="1:2">
      <c r="A402" s="14" t="s">
        <v>40</v>
      </c>
      <c r="B402">
        <v>1767</v>
      </c>
    </row>
    <row r="403" spans="1:2">
      <c r="A403" s="15" t="s">
        <v>8</v>
      </c>
      <c r="B403">
        <v>1047</v>
      </c>
    </row>
    <row r="404" spans="1:2">
      <c r="A404" s="15" t="s">
        <v>41</v>
      </c>
      <c r="B404">
        <v>720</v>
      </c>
    </row>
    <row r="405" spans="1:2">
      <c r="A405" s="14" t="s">
        <v>42</v>
      </c>
      <c r="B405">
        <v>566</v>
      </c>
    </row>
    <row r="406" spans="1:2">
      <c r="A406" s="15" t="s">
        <v>8</v>
      </c>
      <c r="B406">
        <v>566</v>
      </c>
    </row>
    <row r="407" spans="1:2">
      <c r="A407" s="14" t="s">
        <v>44</v>
      </c>
      <c r="B407">
        <v>425</v>
      </c>
    </row>
    <row r="408" spans="1:2">
      <c r="A408" s="15" t="s">
        <v>8</v>
      </c>
      <c r="B408">
        <v>425</v>
      </c>
    </row>
    <row r="409" spans="1:2">
      <c r="A409" s="14" t="s">
        <v>45</v>
      </c>
      <c r="B409">
        <v>1190</v>
      </c>
    </row>
    <row r="410" spans="1:2">
      <c r="A410" s="15" t="s">
        <v>8</v>
      </c>
      <c r="B410">
        <v>776</v>
      </c>
    </row>
    <row r="411" spans="1:2">
      <c r="A411" s="15" t="s">
        <v>46</v>
      </c>
      <c r="B411">
        <v>414</v>
      </c>
    </row>
    <row r="412" spans="1:2">
      <c r="A412" s="14" t="s">
        <v>47</v>
      </c>
      <c r="B412">
        <v>267</v>
      </c>
    </row>
    <row r="413" ht="14.25" spans="1:2">
      <c r="A413" s="17" t="s">
        <v>8</v>
      </c>
      <c r="B413">
        <v>267</v>
      </c>
    </row>
    <row r="414" spans="1:2">
      <c r="A414" s="14" t="s">
        <v>49</v>
      </c>
      <c r="B414">
        <v>1788</v>
      </c>
    </row>
    <row r="415" spans="1:2">
      <c r="A415" s="15" t="s">
        <v>8</v>
      </c>
      <c r="B415">
        <v>1774</v>
      </c>
    </row>
    <row r="416" spans="1:2">
      <c r="A416" s="15" t="s">
        <v>661</v>
      </c>
      <c r="B416">
        <v>14</v>
      </c>
    </row>
    <row r="417" spans="1:2">
      <c r="A417" s="14" t="s">
        <v>52</v>
      </c>
      <c r="B417">
        <v>4621</v>
      </c>
    </row>
    <row r="418" spans="1:2">
      <c r="A418" s="15" t="s">
        <v>53</v>
      </c>
      <c r="B418">
        <v>4621</v>
      </c>
    </row>
    <row r="419" spans="1:2">
      <c r="A419" s="14" t="s">
        <v>54</v>
      </c>
      <c r="B419">
        <v>17</v>
      </c>
    </row>
    <row r="420" spans="1:2">
      <c r="A420" s="14" t="s">
        <v>55</v>
      </c>
      <c r="B420">
        <v>17</v>
      </c>
    </row>
    <row r="421" spans="1:2">
      <c r="A421" s="15" t="s">
        <v>56</v>
      </c>
      <c r="B421">
        <v>17</v>
      </c>
    </row>
    <row r="422" spans="1:2">
      <c r="A422" s="14" t="s">
        <v>57</v>
      </c>
      <c r="B422">
        <v>7015</v>
      </c>
    </row>
    <row r="423" spans="1:2">
      <c r="A423" s="14" t="s">
        <v>58</v>
      </c>
      <c r="B423">
        <v>20</v>
      </c>
    </row>
    <row r="424" spans="1:2">
      <c r="A424" s="15" t="s">
        <v>59</v>
      </c>
      <c r="B424">
        <v>20</v>
      </c>
    </row>
    <row r="425" spans="1:2">
      <c r="A425" s="14" t="s">
        <v>60</v>
      </c>
      <c r="B425">
        <v>6208</v>
      </c>
    </row>
    <row r="426" spans="1:2">
      <c r="A426" s="15" t="s">
        <v>61</v>
      </c>
      <c r="B426">
        <v>5663</v>
      </c>
    </row>
    <row r="427" spans="1:2">
      <c r="A427" s="15" t="s">
        <v>63</v>
      </c>
      <c r="B427">
        <v>545</v>
      </c>
    </row>
    <row r="428" spans="1:2">
      <c r="A428" s="14" t="s">
        <v>64</v>
      </c>
      <c r="B428">
        <v>61</v>
      </c>
    </row>
    <row r="429" spans="1:2">
      <c r="A429" s="15" t="s">
        <v>61</v>
      </c>
      <c r="B429">
        <v>61</v>
      </c>
    </row>
    <row r="430" spans="1:2">
      <c r="A430" s="14" t="s">
        <v>66</v>
      </c>
      <c r="B430">
        <v>726</v>
      </c>
    </row>
    <row r="431" spans="1:2">
      <c r="A431" s="15" t="s">
        <v>61</v>
      </c>
      <c r="B431">
        <v>597</v>
      </c>
    </row>
    <row r="432" spans="1:2">
      <c r="A432" s="15" t="s">
        <v>67</v>
      </c>
      <c r="B432">
        <v>59</v>
      </c>
    </row>
    <row r="433" spans="1:2">
      <c r="A433" s="15" t="s">
        <v>68</v>
      </c>
      <c r="B433">
        <v>70</v>
      </c>
    </row>
    <row r="434" spans="1:2">
      <c r="A434" s="14" t="s">
        <v>70</v>
      </c>
      <c r="B434">
        <v>51326</v>
      </c>
    </row>
    <row r="435" spans="1:2">
      <c r="A435" s="14" t="s">
        <v>71</v>
      </c>
      <c r="B435">
        <v>2124</v>
      </c>
    </row>
    <row r="436" spans="1:2">
      <c r="A436" s="15" t="s">
        <v>8</v>
      </c>
      <c r="B436">
        <v>2124</v>
      </c>
    </row>
    <row r="437" spans="1:2">
      <c r="A437" s="14" t="s">
        <v>72</v>
      </c>
      <c r="B437">
        <v>48099</v>
      </c>
    </row>
    <row r="438" ht="14.25" spans="1:2">
      <c r="A438" s="17" t="s">
        <v>73</v>
      </c>
      <c r="B438">
        <v>3376</v>
      </c>
    </row>
    <row r="439" spans="1:2">
      <c r="A439" s="18" t="s">
        <v>74</v>
      </c>
      <c r="B439">
        <v>21980</v>
      </c>
    </row>
    <row r="440" spans="1:2">
      <c r="A440" s="15" t="s">
        <v>75</v>
      </c>
      <c r="B440">
        <v>3965</v>
      </c>
    </row>
    <row r="441" spans="1:2">
      <c r="A441" s="15" t="s">
        <v>76</v>
      </c>
      <c r="B441">
        <v>3293</v>
      </c>
    </row>
    <row r="442" spans="1:2">
      <c r="A442" s="19" t="s">
        <v>77</v>
      </c>
      <c r="B442">
        <v>15485</v>
      </c>
    </row>
    <row r="443" spans="1:2">
      <c r="A443" s="14" t="s">
        <v>78</v>
      </c>
      <c r="B443">
        <v>927</v>
      </c>
    </row>
    <row r="444" spans="1:2">
      <c r="A444" s="15" t="s">
        <v>662</v>
      </c>
      <c r="B444">
        <v>164</v>
      </c>
    </row>
    <row r="445" spans="1:2">
      <c r="A445" s="15" t="s">
        <v>80</v>
      </c>
      <c r="B445">
        <v>599</v>
      </c>
    </row>
    <row r="446" spans="1:2">
      <c r="A446" s="15" t="s">
        <v>81</v>
      </c>
      <c r="B446">
        <v>164</v>
      </c>
    </row>
    <row r="447" spans="1:2">
      <c r="A447" s="14" t="s">
        <v>83</v>
      </c>
      <c r="B447">
        <v>176</v>
      </c>
    </row>
    <row r="448" spans="1:2">
      <c r="A448" s="15" t="s">
        <v>84</v>
      </c>
      <c r="B448">
        <v>176</v>
      </c>
    </row>
    <row r="449" spans="1:2">
      <c r="A449" s="14" t="s">
        <v>85</v>
      </c>
      <c r="B449">
        <v>392</v>
      </c>
    </row>
    <row r="450" spans="1:2">
      <c r="A450" s="14" t="s">
        <v>86</v>
      </c>
      <c r="B450">
        <v>168</v>
      </c>
    </row>
    <row r="451" spans="1:2">
      <c r="A451" s="15" t="s">
        <v>8</v>
      </c>
      <c r="B451">
        <v>168</v>
      </c>
    </row>
    <row r="452" spans="1:2">
      <c r="A452" s="14" t="s">
        <v>89</v>
      </c>
      <c r="B452">
        <v>224</v>
      </c>
    </row>
    <row r="453" spans="1:2">
      <c r="A453" s="15" t="s">
        <v>90</v>
      </c>
      <c r="B453">
        <v>224</v>
      </c>
    </row>
    <row r="454" spans="1:2">
      <c r="A454" s="14" t="s">
        <v>92</v>
      </c>
      <c r="B454">
        <v>2976</v>
      </c>
    </row>
    <row r="455" spans="1:2">
      <c r="A455" s="14" t="s">
        <v>93</v>
      </c>
      <c r="B455">
        <v>2200</v>
      </c>
    </row>
    <row r="456" spans="1:2">
      <c r="A456" s="15" t="s">
        <v>8</v>
      </c>
      <c r="B456">
        <v>1994</v>
      </c>
    </row>
    <row r="457" spans="1:2">
      <c r="A457" s="15" t="s">
        <v>94</v>
      </c>
      <c r="B457">
        <v>51</v>
      </c>
    </row>
    <row r="458" spans="1:2">
      <c r="A458" s="15" t="s">
        <v>663</v>
      </c>
      <c r="B458">
        <v>155</v>
      </c>
    </row>
    <row r="459" spans="1:2">
      <c r="A459" s="14" t="s">
        <v>100</v>
      </c>
      <c r="B459">
        <v>84</v>
      </c>
    </row>
    <row r="460" spans="1:2">
      <c r="A460" s="15" t="s">
        <v>102</v>
      </c>
      <c r="B460">
        <v>84</v>
      </c>
    </row>
    <row r="461" spans="1:2">
      <c r="A461" s="14" t="s">
        <v>104</v>
      </c>
      <c r="B461">
        <v>277</v>
      </c>
    </row>
    <row r="462" spans="1:2">
      <c r="A462" s="15" t="s">
        <v>8</v>
      </c>
      <c r="B462">
        <v>277</v>
      </c>
    </row>
    <row r="463" ht="14.25" spans="1:2">
      <c r="A463" s="16" t="s">
        <v>664</v>
      </c>
      <c r="B463">
        <v>132</v>
      </c>
    </row>
    <row r="464" spans="1:2">
      <c r="A464" s="15" t="s">
        <v>665</v>
      </c>
      <c r="B464">
        <v>132</v>
      </c>
    </row>
    <row r="465" spans="1:2">
      <c r="A465" s="14" t="s">
        <v>666</v>
      </c>
      <c r="B465">
        <v>283</v>
      </c>
    </row>
    <row r="466" spans="1:2">
      <c r="A466" s="15" t="s">
        <v>667</v>
      </c>
      <c r="B466">
        <v>283</v>
      </c>
    </row>
    <row r="467" spans="1:2">
      <c r="A467" s="14" t="s">
        <v>111</v>
      </c>
      <c r="B467">
        <v>49977</v>
      </c>
    </row>
    <row r="468" spans="1:2">
      <c r="A468" s="14" t="s">
        <v>112</v>
      </c>
      <c r="B468">
        <v>1128</v>
      </c>
    </row>
    <row r="469" spans="1:2">
      <c r="A469" s="15" t="s">
        <v>8</v>
      </c>
      <c r="B469">
        <v>949</v>
      </c>
    </row>
    <row r="470" spans="1:2">
      <c r="A470" s="15" t="s">
        <v>668</v>
      </c>
      <c r="B470">
        <v>179</v>
      </c>
    </row>
    <row r="471" spans="1:2">
      <c r="A471" s="14" t="s">
        <v>113</v>
      </c>
      <c r="B471">
        <v>937</v>
      </c>
    </row>
    <row r="472" spans="1:2">
      <c r="A472" s="15" t="s">
        <v>8</v>
      </c>
      <c r="B472">
        <v>928</v>
      </c>
    </row>
    <row r="473" spans="1:2">
      <c r="A473" s="15" t="s">
        <v>669</v>
      </c>
      <c r="B473">
        <v>9</v>
      </c>
    </row>
    <row r="474" spans="1:2">
      <c r="A474" s="14" t="s">
        <v>115</v>
      </c>
      <c r="B474">
        <v>13009</v>
      </c>
    </row>
    <row r="475" spans="1:2">
      <c r="A475" s="15" t="s">
        <v>670</v>
      </c>
      <c r="B475">
        <v>1436</v>
      </c>
    </row>
    <row r="476" spans="1:2">
      <c r="A476" s="19" t="s">
        <v>671</v>
      </c>
      <c r="B476">
        <v>10818</v>
      </c>
    </row>
    <row r="477" spans="1:2">
      <c r="A477" s="19" t="s">
        <v>120</v>
      </c>
      <c r="B477">
        <v>755</v>
      </c>
    </row>
    <row r="478" spans="1:2">
      <c r="A478" s="14" t="s">
        <v>672</v>
      </c>
      <c r="B478">
        <v>3099</v>
      </c>
    </row>
    <row r="479" spans="1:2">
      <c r="A479" s="19" t="s">
        <v>673</v>
      </c>
      <c r="B479">
        <v>1107</v>
      </c>
    </row>
    <row r="480" spans="1:2">
      <c r="A480" s="19" t="s">
        <v>674</v>
      </c>
      <c r="B480">
        <v>1992</v>
      </c>
    </row>
    <row r="481" spans="1:2">
      <c r="A481" s="14" t="s">
        <v>125</v>
      </c>
      <c r="B481">
        <v>406</v>
      </c>
    </row>
    <row r="482" spans="1:2">
      <c r="A482" s="15" t="s">
        <v>127</v>
      </c>
      <c r="B482">
        <v>6</v>
      </c>
    </row>
    <row r="483" spans="1:2">
      <c r="A483" s="15" t="s">
        <v>128</v>
      </c>
      <c r="B483">
        <v>400</v>
      </c>
    </row>
    <row r="484" spans="1:2">
      <c r="A484" s="14" t="s">
        <v>129</v>
      </c>
      <c r="B484">
        <v>27</v>
      </c>
    </row>
    <row r="485" spans="1:2">
      <c r="A485" s="15" t="s">
        <v>130</v>
      </c>
      <c r="B485">
        <v>27</v>
      </c>
    </row>
    <row r="486" spans="1:2">
      <c r="A486" s="14" t="s">
        <v>134</v>
      </c>
      <c r="B486">
        <v>419</v>
      </c>
    </row>
    <row r="487" spans="1:2">
      <c r="A487" s="15" t="s">
        <v>8</v>
      </c>
      <c r="B487">
        <v>419</v>
      </c>
    </row>
    <row r="488" ht="14.25" spans="1:2">
      <c r="A488" s="16" t="s">
        <v>139</v>
      </c>
      <c r="B488">
        <v>23405</v>
      </c>
    </row>
    <row r="489" spans="1:2">
      <c r="A489" s="15" t="s">
        <v>140</v>
      </c>
      <c r="B489">
        <v>23405</v>
      </c>
    </row>
    <row r="490" spans="1:2">
      <c r="A490" s="14" t="s">
        <v>141</v>
      </c>
      <c r="B490">
        <v>6862</v>
      </c>
    </row>
    <row r="491" spans="1:2">
      <c r="A491" s="15" t="s">
        <v>142</v>
      </c>
      <c r="B491">
        <v>100</v>
      </c>
    </row>
    <row r="492" spans="1:2">
      <c r="A492" s="15" t="s">
        <v>143</v>
      </c>
      <c r="B492">
        <v>6749</v>
      </c>
    </row>
    <row r="493" spans="1:2">
      <c r="A493" s="15" t="s">
        <v>144</v>
      </c>
      <c r="B493">
        <v>13</v>
      </c>
    </row>
    <row r="494" spans="1:2">
      <c r="A494" s="14" t="s">
        <v>145</v>
      </c>
      <c r="B494">
        <v>249</v>
      </c>
    </row>
    <row r="495" spans="1:2">
      <c r="A495" s="15" t="s">
        <v>146</v>
      </c>
      <c r="B495">
        <v>100</v>
      </c>
    </row>
    <row r="496" spans="1:2">
      <c r="A496" s="15" t="s">
        <v>147</v>
      </c>
      <c r="B496">
        <v>149</v>
      </c>
    </row>
    <row r="497" spans="1:2">
      <c r="A497" s="14" t="s">
        <v>148</v>
      </c>
      <c r="B497">
        <v>436</v>
      </c>
    </row>
    <row r="498" spans="1:2">
      <c r="A498" s="15" t="s">
        <v>8</v>
      </c>
      <c r="B498">
        <v>436</v>
      </c>
    </row>
    <row r="499" spans="1:2">
      <c r="A499" s="14" t="s">
        <v>149</v>
      </c>
      <c r="B499">
        <v>15470</v>
      </c>
    </row>
    <row r="500" spans="1:2">
      <c r="A500" s="14" t="s">
        <v>150</v>
      </c>
      <c r="B500">
        <v>7154</v>
      </c>
    </row>
    <row r="501" spans="1:2">
      <c r="A501" s="15" t="s">
        <v>8</v>
      </c>
      <c r="B501">
        <v>7037</v>
      </c>
    </row>
    <row r="502" spans="1:2">
      <c r="A502" s="15" t="s">
        <v>675</v>
      </c>
      <c r="B502">
        <v>117</v>
      </c>
    </row>
    <row r="503" spans="1:2">
      <c r="A503" s="14" t="s">
        <v>676</v>
      </c>
      <c r="B503">
        <v>224</v>
      </c>
    </row>
    <row r="504" spans="1:2">
      <c r="A504" s="15" t="s">
        <v>677</v>
      </c>
      <c r="B504">
        <v>224</v>
      </c>
    </row>
    <row r="505" spans="1:2">
      <c r="A505" s="14" t="s">
        <v>678</v>
      </c>
      <c r="B505">
        <v>324</v>
      </c>
    </row>
    <row r="506" spans="1:2">
      <c r="A506" s="15" t="s">
        <v>679</v>
      </c>
      <c r="B506">
        <v>324</v>
      </c>
    </row>
    <row r="507" spans="1:2">
      <c r="A507" s="14" t="s">
        <v>158</v>
      </c>
      <c r="B507">
        <v>1748</v>
      </c>
    </row>
    <row r="508" spans="1:2">
      <c r="A508" s="15" t="s">
        <v>161</v>
      </c>
      <c r="B508">
        <v>1748</v>
      </c>
    </row>
    <row r="509" spans="1:2">
      <c r="A509" s="14" t="s">
        <v>680</v>
      </c>
      <c r="B509">
        <v>220</v>
      </c>
    </row>
    <row r="510" spans="1:2">
      <c r="A510" s="15" t="s">
        <v>681</v>
      </c>
      <c r="B510">
        <v>220</v>
      </c>
    </row>
    <row r="511" spans="1:2">
      <c r="A511" s="14" t="s">
        <v>682</v>
      </c>
      <c r="B511">
        <v>33</v>
      </c>
    </row>
    <row r="512" spans="1:2">
      <c r="A512" s="15" t="s">
        <v>683</v>
      </c>
      <c r="B512">
        <v>33</v>
      </c>
    </row>
    <row r="513" ht="14.25" spans="1:2">
      <c r="A513" s="16" t="s">
        <v>168</v>
      </c>
      <c r="B513">
        <v>4877</v>
      </c>
    </row>
    <row r="514" spans="1:2">
      <c r="A514" s="18" t="s">
        <v>169</v>
      </c>
      <c r="B514">
        <v>4532</v>
      </c>
    </row>
    <row r="515" spans="1:2">
      <c r="A515" s="15" t="s">
        <v>170</v>
      </c>
      <c r="B515">
        <v>345</v>
      </c>
    </row>
    <row r="516" spans="1:2">
      <c r="A516" s="14" t="s">
        <v>171</v>
      </c>
      <c r="B516">
        <v>501</v>
      </c>
    </row>
    <row r="517" spans="1:2">
      <c r="A517" s="20" t="s">
        <v>172</v>
      </c>
      <c r="B517">
        <v>501</v>
      </c>
    </row>
    <row r="518" spans="1:2">
      <c r="A518" s="14" t="s">
        <v>173</v>
      </c>
      <c r="B518">
        <v>16</v>
      </c>
    </row>
    <row r="519" spans="1:2">
      <c r="A519" s="15" t="s">
        <v>174</v>
      </c>
      <c r="B519">
        <v>16</v>
      </c>
    </row>
    <row r="520" spans="1:2">
      <c r="A520" s="14" t="s">
        <v>684</v>
      </c>
      <c r="B520">
        <v>373</v>
      </c>
    </row>
    <row r="521" spans="1:2">
      <c r="A521" s="15" t="s">
        <v>8</v>
      </c>
      <c r="B521">
        <v>350</v>
      </c>
    </row>
    <row r="522" spans="1:2">
      <c r="A522" s="15" t="s">
        <v>20</v>
      </c>
      <c r="B522">
        <v>23</v>
      </c>
    </row>
    <row r="523" spans="1:2">
      <c r="A523" s="14" t="s">
        <v>181</v>
      </c>
      <c r="B523">
        <v>1742</v>
      </c>
    </row>
    <row r="524" spans="1:2">
      <c r="A524" s="14" t="s">
        <v>183</v>
      </c>
      <c r="B524">
        <v>400</v>
      </c>
    </row>
    <row r="525" spans="1:2">
      <c r="A525" s="15" t="s">
        <v>185</v>
      </c>
      <c r="B525">
        <v>400</v>
      </c>
    </row>
    <row r="526" spans="1:2">
      <c r="A526" s="14" t="s">
        <v>187</v>
      </c>
      <c r="B526">
        <v>867</v>
      </c>
    </row>
    <row r="527" spans="1:2">
      <c r="A527" s="15" t="s">
        <v>685</v>
      </c>
      <c r="B527">
        <v>722</v>
      </c>
    </row>
    <row r="528" spans="1:2">
      <c r="A528" s="15" t="s">
        <v>190</v>
      </c>
      <c r="B528">
        <v>145</v>
      </c>
    </row>
    <row r="529" spans="1:2">
      <c r="A529" s="14" t="s">
        <v>191</v>
      </c>
      <c r="B529">
        <v>12</v>
      </c>
    </row>
    <row r="530" spans="1:2">
      <c r="A530" s="15" t="s">
        <v>193</v>
      </c>
      <c r="B530">
        <v>12</v>
      </c>
    </row>
    <row r="531" spans="1:2">
      <c r="A531" s="14" t="s">
        <v>194</v>
      </c>
      <c r="B531">
        <v>218</v>
      </c>
    </row>
    <row r="532" spans="1:2">
      <c r="A532" s="15" t="s">
        <v>195</v>
      </c>
      <c r="B532">
        <v>218</v>
      </c>
    </row>
    <row r="533" spans="1:2">
      <c r="A533" s="14" t="s">
        <v>686</v>
      </c>
      <c r="B533">
        <v>120</v>
      </c>
    </row>
    <row r="534" spans="1:2">
      <c r="A534" s="15" t="s">
        <v>687</v>
      </c>
      <c r="B534">
        <v>120</v>
      </c>
    </row>
    <row r="535" spans="1:2">
      <c r="A535" s="14" t="s">
        <v>200</v>
      </c>
      <c r="B535">
        <v>125</v>
      </c>
    </row>
    <row r="536" spans="1:2">
      <c r="A536" s="15" t="s">
        <v>8</v>
      </c>
      <c r="B536">
        <v>125</v>
      </c>
    </row>
    <row r="537" spans="1:2">
      <c r="A537" s="14" t="s">
        <v>203</v>
      </c>
      <c r="B537">
        <v>2885</v>
      </c>
    </row>
    <row r="538" ht="14.25" spans="1:2">
      <c r="A538" s="16" t="s">
        <v>204</v>
      </c>
      <c r="B538">
        <v>1467</v>
      </c>
    </row>
    <row r="539" spans="1:2">
      <c r="A539" s="15" t="s">
        <v>8</v>
      </c>
      <c r="B539">
        <v>1467</v>
      </c>
    </row>
    <row r="540" spans="1:2">
      <c r="A540" s="14" t="s">
        <v>211</v>
      </c>
      <c r="B540">
        <v>1418</v>
      </c>
    </row>
    <row r="541" spans="1:2">
      <c r="A541" s="15" t="s">
        <v>212</v>
      </c>
      <c r="B541">
        <v>1418</v>
      </c>
    </row>
    <row r="542" spans="1:2">
      <c r="A542" s="21" t="s">
        <v>215</v>
      </c>
      <c r="B542">
        <v>125511</v>
      </c>
    </row>
    <row r="543" spans="1:2">
      <c r="A543" s="14" t="s">
        <v>216</v>
      </c>
      <c r="B543">
        <v>7539</v>
      </c>
    </row>
    <row r="544" spans="1:2">
      <c r="A544" s="15" t="s">
        <v>8</v>
      </c>
      <c r="B544">
        <v>2973</v>
      </c>
    </row>
    <row r="545" spans="1:2">
      <c r="A545" s="15" t="s">
        <v>219</v>
      </c>
      <c r="B545">
        <v>53</v>
      </c>
    </row>
    <row r="546" spans="1:2">
      <c r="A546" s="15" t="s">
        <v>225</v>
      </c>
      <c r="B546">
        <v>1999</v>
      </c>
    </row>
    <row r="547" spans="1:2">
      <c r="A547" s="15" t="s">
        <v>228</v>
      </c>
      <c r="B547">
        <v>360</v>
      </c>
    </row>
    <row r="548" spans="1:2">
      <c r="A548" s="15" t="s">
        <v>688</v>
      </c>
      <c r="B548">
        <v>14</v>
      </c>
    </row>
    <row r="549" spans="1:2">
      <c r="A549" s="15" t="s">
        <v>689</v>
      </c>
      <c r="B549">
        <v>2140</v>
      </c>
    </row>
    <row r="550" spans="1:2">
      <c r="A550" s="14" t="s">
        <v>394</v>
      </c>
      <c r="B550">
        <v>7060</v>
      </c>
    </row>
    <row r="551" spans="1:2">
      <c r="A551" s="15" t="s">
        <v>8</v>
      </c>
      <c r="B551">
        <v>1972</v>
      </c>
    </row>
    <row r="552" spans="1:2">
      <c r="A552" s="15" t="s">
        <v>690</v>
      </c>
      <c r="B552">
        <v>5088</v>
      </c>
    </row>
    <row r="553" spans="1:2">
      <c r="A553" s="14" t="s">
        <v>236</v>
      </c>
      <c r="B553">
        <v>8459</v>
      </c>
    </row>
    <row r="554" spans="1:2">
      <c r="A554" s="15" t="s">
        <v>8</v>
      </c>
      <c r="B554">
        <v>2170</v>
      </c>
    </row>
    <row r="555" spans="1:2">
      <c r="A555" s="15" t="s">
        <v>238</v>
      </c>
      <c r="B555">
        <v>300</v>
      </c>
    </row>
    <row r="556" spans="1:2">
      <c r="A556" s="15" t="s">
        <v>239</v>
      </c>
      <c r="B556">
        <v>4</v>
      </c>
    </row>
    <row r="557" spans="1:2">
      <c r="A557" s="15" t="s">
        <v>691</v>
      </c>
      <c r="B557">
        <v>55</v>
      </c>
    </row>
    <row r="558" spans="1:2">
      <c r="A558" s="15" t="s">
        <v>243</v>
      </c>
      <c r="B558">
        <v>5930</v>
      </c>
    </row>
    <row r="559" spans="1:2">
      <c r="A559" s="14" t="s">
        <v>244</v>
      </c>
      <c r="B559">
        <v>45275</v>
      </c>
    </row>
    <row r="560" spans="1:2">
      <c r="A560" s="15" t="s">
        <v>8</v>
      </c>
      <c r="B560">
        <v>462</v>
      </c>
    </row>
    <row r="561" spans="1:2">
      <c r="A561" s="15" t="s">
        <v>248</v>
      </c>
      <c r="B561">
        <v>44813</v>
      </c>
    </row>
    <row r="562" spans="1:2">
      <c r="A562" s="14" t="s">
        <v>251</v>
      </c>
      <c r="B562">
        <v>7968</v>
      </c>
    </row>
    <row r="563" ht="14.25" spans="1:2">
      <c r="A563" s="17" t="s">
        <v>252</v>
      </c>
      <c r="B563">
        <v>1613</v>
      </c>
    </row>
    <row r="564" spans="1:2">
      <c r="A564" s="15" t="s">
        <v>253</v>
      </c>
      <c r="B564">
        <v>6355</v>
      </c>
    </row>
    <row r="565" spans="1:2">
      <c r="A565" s="14" t="s">
        <v>256</v>
      </c>
      <c r="B565">
        <v>3010</v>
      </c>
    </row>
    <row r="566" spans="1:2">
      <c r="A566" s="15" t="s">
        <v>257</v>
      </c>
      <c r="B566">
        <v>1444</v>
      </c>
    </row>
    <row r="567" spans="1:2">
      <c r="A567" s="15" t="s">
        <v>258</v>
      </c>
      <c r="B567">
        <v>720</v>
      </c>
    </row>
    <row r="568" spans="1:2">
      <c r="A568" s="15" t="s">
        <v>407</v>
      </c>
      <c r="B568">
        <v>846</v>
      </c>
    </row>
    <row r="569" spans="1:2">
      <c r="A569" s="14" t="s">
        <v>692</v>
      </c>
      <c r="B569">
        <v>46200</v>
      </c>
    </row>
    <row r="570" spans="1:2">
      <c r="A570" s="15" t="s">
        <v>693</v>
      </c>
      <c r="B570">
        <v>46200</v>
      </c>
    </row>
    <row r="571" spans="1:2">
      <c r="A571" s="14" t="s">
        <v>262</v>
      </c>
      <c r="B571">
        <v>1269</v>
      </c>
    </row>
    <row r="572" spans="1:2">
      <c r="A572" s="14" t="s">
        <v>263</v>
      </c>
      <c r="B572">
        <v>1269</v>
      </c>
    </row>
    <row r="573" spans="1:2">
      <c r="A573" s="15" t="s">
        <v>8</v>
      </c>
      <c r="B573">
        <v>923</v>
      </c>
    </row>
    <row r="574" spans="1:2">
      <c r="A574" s="15" t="s">
        <v>265</v>
      </c>
      <c r="B574">
        <v>100</v>
      </c>
    </row>
    <row r="575" spans="1:2">
      <c r="A575" s="15" t="s">
        <v>266</v>
      </c>
      <c r="B575">
        <v>246</v>
      </c>
    </row>
    <row r="576" spans="1:2">
      <c r="A576" s="14" t="s">
        <v>275</v>
      </c>
      <c r="B576">
        <v>493</v>
      </c>
    </row>
    <row r="577" spans="1:2">
      <c r="A577" s="14" t="s">
        <v>276</v>
      </c>
      <c r="B577">
        <v>493</v>
      </c>
    </row>
    <row r="578" spans="1:2">
      <c r="A578" s="15" t="s">
        <v>8</v>
      </c>
      <c r="B578">
        <v>493</v>
      </c>
    </row>
    <row r="579" spans="1:2">
      <c r="A579" s="14" t="s">
        <v>280</v>
      </c>
      <c r="B579">
        <v>305</v>
      </c>
    </row>
    <row r="580" spans="1:2">
      <c r="A580" s="14" t="s">
        <v>281</v>
      </c>
      <c r="B580">
        <v>305</v>
      </c>
    </row>
    <row r="581" spans="1:2">
      <c r="A581" s="15" t="s">
        <v>8</v>
      </c>
      <c r="B581">
        <v>247</v>
      </c>
    </row>
    <row r="582" spans="1:2">
      <c r="A582" s="15" t="s">
        <v>282</v>
      </c>
      <c r="B582">
        <v>58</v>
      </c>
    </row>
    <row r="583" spans="1:2">
      <c r="A583" s="14" t="s">
        <v>286</v>
      </c>
      <c r="B583">
        <v>19</v>
      </c>
    </row>
    <row r="584" spans="1:2">
      <c r="A584" s="14" t="s">
        <v>694</v>
      </c>
      <c r="B584">
        <v>19</v>
      </c>
    </row>
    <row r="585" spans="1:2">
      <c r="A585" s="15" t="s">
        <v>695</v>
      </c>
      <c r="B585">
        <v>19</v>
      </c>
    </row>
    <row r="586" spans="1:2">
      <c r="A586" s="14" t="s">
        <v>289</v>
      </c>
      <c r="B586">
        <v>973</v>
      </c>
    </row>
    <row r="587" spans="1:2">
      <c r="A587" s="14" t="s">
        <v>290</v>
      </c>
      <c r="B587">
        <v>892</v>
      </c>
    </row>
    <row r="588" ht="14.25" spans="1:2">
      <c r="A588" s="17" t="s">
        <v>8</v>
      </c>
      <c r="B588">
        <v>892</v>
      </c>
    </row>
    <row r="589" spans="1:2">
      <c r="A589" s="14" t="s">
        <v>295</v>
      </c>
      <c r="B589">
        <v>81</v>
      </c>
    </row>
    <row r="590" spans="1:2">
      <c r="A590" s="15" t="s">
        <v>8</v>
      </c>
      <c r="B590">
        <v>81</v>
      </c>
    </row>
    <row r="591" spans="1:2">
      <c r="A591" s="14" t="s">
        <v>296</v>
      </c>
      <c r="B591">
        <v>13908</v>
      </c>
    </row>
    <row r="592" spans="1:2">
      <c r="A592" s="14" t="s">
        <v>297</v>
      </c>
      <c r="B592">
        <v>5646</v>
      </c>
    </row>
    <row r="593" spans="1:2">
      <c r="A593" s="15" t="s">
        <v>299</v>
      </c>
      <c r="B593">
        <v>2492</v>
      </c>
    </row>
    <row r="594" spans="1:2">
      <c r="A594" s="15" t="s">
        <v>696</v>
      </c>
      <c r="B594">
        <v>3143</v>
      </c>
    </row>
    <row r="595" spans="1:2">
      <c r="A595" s="15" t="s">
        <v>697</v>
      </c>
      <c r="B595">
        <v>11</v>
      </c>
    </row>
    <row r="596" spans="1:2">
      <c r="A596" s="14" t="s">
        <v>303</v>
      </c>
      <c r="B596">
        <v>8257</v>
      </c>
    </row>
    <row r="597" spans="1:2">
      <c r="A597" s="15" t="s">
        <v>304</v>
      </c>
      <c r="B597">
        <v>8257</v>
      </c>
    </row>
    <row r="598" spans="1:2">
      <c r="A598" s="14" t="s">
        <v>305</v>
      </c>
      <c r="B598">
        <v>5</v>
      </c>
    </row>
    <row r="599" spans="1:2">
      <c r="A599" s="15" t="s">
        <v>698</v>
      </c>
      <c r="B599">
        <v>5</v>
      </c>
    </row>
    <row r="600" spans="1:2">
      <c r="A600" s="14" t="s">
        <v>306</v>
      </c>
      <c r="B600">
        <v>543</v>
      </c>
    </row>
    <row r="601" spans="1:2">
      <c r="A601" s="14" t="s">
        <v>311</v>
      </c>
      <c r="B601">
        <v>543</v>
      </c>
    </row>
    <row r="602" spans="1:2">
      <c r="A602" s="15" t="s">
        <v>312</v>
      </c>
      <c r="B602">
        <v>543</v>
      </c>
    </row>
    <row r="603" spans="1:2">
      <c r="A603" s="14" t="s">
        <v>314</v>
      </c>
      <c r="B603">
        <v>1485</v>
      </c>
    </row>
    <row r="604" spans="1:2">
      <c r="A604" s="14" t="s">
        <v>315</v>
      </c>
      <c r="B604">
        <v>464</v>
      </c>
    </row>
    <row r="605" spans="1:2">
      <c r="A605" s="15" t="s">
        <v>8</v>
      </c>
      <c r="B605">
        <v>464</v>
      </c>
    </row>
    <row r="606" spans="1:2">
      <c r="A606" s="14" t="s">
        <v>316</v>
      </c>
      <c r="B606">
        <v>168</v>
      </c>
    </row>
    <row r="607" spans="1:2">
      <c r="A607" s="15" t="s">
        <v>8</v>
      </c>
      <c r="B607">
        <v>168</v>
      </c>
    </row>
    <row r="608" spans="1:2">
      <c r="A608" s="14" t="s">
        <v>317</v>
      </c>
      <c r="B608">
        <v>154</v>
      </c>
    </row>
    <row r="609" spans="1:2">
      <c r="A609" s="15" t="s">
        <v>8</v>
      </c>
      <c r="B609">
        <v>154</v>
      </c>
    </row>
    <row r="610" spans="1:2">
      <c r="A610" s="14" t="s">
        <v>699</v>
      </c>
      <c r="B610">
        <v>450</v>
      </c>
    </row>
    <row r="611" spans="1:2">
      <c r="A611" s="15" t="s">
        <v>700</v>
      </c>
      <c r="B611">
        <v>450</v>
      </c>
    </row>
    <row r="612" spans="1:2">
      <c r="A612" s="14" t="s">
        <v>701</v>
      </c>
      <c r="B612">
        <v>249</v>
      </c>
    </row>
    <row r="613" ht="14.25" spans="1:2">
      <c r="A613" s="17" t="s">
        <v>702</v>
      </c>
      <c r="B613">
        <v>249</v>
      </c>
    </row>
    <row r="614" spans="1:2">
      <c r="A614" s="22" t="s">
        <v>324</v>
      </c>
      <c r="B614">
        <v>3222</v>
      </c>
    </row>
    <row r="615" spans="1:2">
      <c r="A615" s="14" t="s">
        <v>325</v>
      </c>
      <c r="B615">
        <v>3222</v>
      </c>
    </row>
    <row r="616" spans="1:2">
      <c r="A616" s="15" t="s">
        <v>326</v>
      </c>
      <c r="B616">
        <v>3222</v>
      </c>
    </row>
    <row r="617" spans="1:2">
      <c r="A617" s="14" t="s">
        <v>703</v>
      </c>
      <c r="B617">
        <v>2704</v>
      </c>
    </row>
    <row r="618" spans="1:2">
      <c r="A618" s="14" t="s">
        <v>330</v>
      </c>
      <c r="B618">
        <v>2704</v>
      </c>
    </row>
    <row r="619" spans="1:2">
      <c r="A619" s="15" t="s">
        <v>331</v>
      </c>
      <c r="B619">
        <v>2704</v>
      </c>
    </row>
    <row r="620" spans="1:2">
      <c r="A620" s="14" t="s">
        <v>704</v>
      </c>
      <c r="B620">
        <v>55</v>
      </c>
    </row>
    <row r="621" spans="1:2">
      <c r="A621" s="14" t="s">
        <v>705</v>
      </c>
      <c r="B621">
        <v>55</v>
      </c>
    </row>
    <row r="622" spans="1:2">
      <c r="A622" s="15" t="s">
        <v>706</v>
      </c>
      <c r="B622">
        <v>55</v>
      </c>
    </row>
  </sheetData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E23"/>
  <sheetViews>
    <sheetView workbookViewId="0">
      <selection activeCell="C1" sqref="C1:C22"/>
    </sheetView>
  </sheetViews>
  <sheetFormatPr defaultColWidth="9" defaultRowHeight="13.5" outlineLevelCol="4"/>
  <cols>
    <col min="2" max="2" width="26.25" customWidth="1"/>
    <col min="3" max="3" width="14" customWidth="1"/>
    <col min="4" max="4" width="25.5" customWidth="1"/>
  </cols>
  <sheetData>
    <row r="1" spans="2:5">
      <c r="B1" s="1" t="s">
        <v>6</v>
      </c>
      <c r="C1" s="2">
        <v>42590</v>
      </c>
      <c r="D1" s="3" t="s">
        <v>436</v>
      </c>
      <c r="E1" s="4">
        <v>42590</v>
      </c>
    </row>
    <row r="2" spans="2:5">
      <c r="B2" s="1" t="s">
        <v>57</v>
      </c>
      <c r="C2" s="2">
        <v>7879</v>
      </c>
      <c r="D2" s="3" t="s">
        <v>474</v>
      </c>
      <c r="E2" s="4">
        <v>7879</v>
      </c>
    </row>
    <row r="3" spans="2:5">
      <c r="B3" s="1" t="s">
        <v>70</v>
      </c>
      <c r="C3" s="2">
        <v>64443</v>
      </c>
      <c r="D3" s="3" t="s">
        <v>483</v>
      </c>
      <c r="E3" s="4">
        <v>64443</v>
      </c>
    </row>
    <row r="4" spans="2:5">
      <c r="B4" s="1" t="s">
        <v>85</v>
      </c>
      <c r="C4" s="2">
        <v>444</v>
      </c>
      <c r="D4" s="3" t="s">
        <v>501</v>
      </c>
      <c r="E4" s="4">
        <v>444</v>
      </c>
    </row>
    <row r="5" spans="2:5">
      <c r="B5" s="1" t="s">
        <v>92</v>
      </c>
      <c r="C5" s="2">
        <v>3604</v>
      </c>
      <c r="D5" s="3" t="s">
        <v>505</v>
      </c>
      <c r="E5" s="4">
        <v>3604</v>
      </c>
    </row>
    <row r="6" spans="2:5">
      <c r="B6" s="1" t="s">
        <v>111</v>
      </c>
      <c r="C6" s="2">
        <v>59426</v>
      </c>
      <c r="D6" s="3" t="s">
        <v>516</v>
      </c>
      <c r="E6" s="4">
        <v>59426</v>
      </c>
    </row>
    <row r="7" spans="2:5">
      <c r="B7" s="1" t="s">
        <v>149</v>
      </c>
      <c r="C7" s="2">
        <v>21294</v>
      </c>
      <c r="D7" s="3" t="s">
        <v>542</v>
      </c>
      <c r="E7" s="4">
        <v>21294</v>
      </c>
    </row>
    <row r="8" spans="2:5">
      <c r="B8" s="1" t="s">
        <v>181</v>
      </c>
      <c r="C8" s="2">
        <v>4817</v>
      </c>
      <c r="D8" s="3" t="s">
        <v>561</v>
      </c>
      <c r="E8" s="4">
        <v>4817</v>
      </c>
    </row>
    <row r="9" spans="2:5">
      <c r="B9" s="1" t="s">
        <v>203</v>
      </c>
      <c r="C9" s="2">
        <v>7193</v>
      </c>
      <c r="D9" s="3" t="s">
        <v>574</v>
      </c>
      <c r="E9" s="4">
        <v>7193</v>
      </c>
    </row>
    <row r="10" spans="2:5">
      <c r="B10" s="1" t="s">
        <v>215</v>
      </c>
      <c r="C10" s="2">
        <v>102197</v>
      </c>
      <c r="D10" s="3" t="s">
        <v>580</v>
      </c>
      <c r="E10" s="4">
        <v>102197</v>
      </c>
    </row>
    <row r="11" spans="2:5">
      <c r="B11" s="1" t="s">
        <v>262</v>
      </c>
      <c r="C11" s="2">
        <v>3640</v>
      </c>
      <c r="D11" s="3" t="s">
        <v>614</v>
      </c>
      <c r="E11" s="4">
        <v>3640</v>
      </c>
    </row>
    <row r="12" spans="2:5">
      <c r="B12" s="1" t="s">
        <v>275</v>
      </c>
      <c r="C12" s="2">
        <v>593</v>
      </c>
      <c r="D12" s="3" t="s">
        <v>625</v>
      </c>
      <c r="E12" s="4">
        <v>593</v>
      </c>
    </row>
    <row r="13" spans="2:5">
      <c r="B13" s="1" t="s">
        <v>280</v>
      </c>
      <c r="C13" s="2">
        <v>347</v>
      </c>
      <c r="D13" s="3" t="s">
        <v>629</v>
      </c>
      <c r="E13" s="4">
        <v>347</v>
      </c>
    </row>
    <row r="14" spans="2:5">
      <c r="B14" s="5" t="s">
        <v>286</v>
      </c>
      <c r="C14" s="6">
        <v>20</v>
      </c>
      <c r="D14" s="3" t="s">
        <v>632</v>
      </c>
      <c r="E14" s="4">
        <v>20</v>
      </c>
    </row>
    <row r="15" spans="2:5">
      <c r="B15" s="1" t="s">
        <v>289</v>
      </c>
      <c r="C15" s="2">
        <v>1329</v>
      </c>
      <c r="D15" s="3" t="s">
        <v>707</v>
      </c>
      <c r="E15" s="4">
        <v>0</v>
      </c>
    </row>
    <row r="16" spans="2:5">
      <c r="B16" s="1" t="s">
        <v>296</v>
      </c>
      <c r="C16" s="2">
        <v>13241</v>
      </c>
      <c r="D16" s="3" t="s">
        <v>633</v>
      </c>
      <c r="E16" s="4">
        <v>1329</v>
      </c>
    </row>
    <row r="17" spans="2:5">
      <c r="B17" s="1" t="s">
        <v>306</v>
      </c>
      <c r="C17" s="2">
        <v>563</v>
      </c>
      <c r="D17" s="3" t="s">
        <v>637</v>
      </c>
      <c r="E17" s="4">
        <v>13241</v>
      </c>
    </row>
    <row r="18" spans="2:5">
      <c r="B18" s="1" t="s">
        <v>314</v>
      </c>
      <c r="C18" s="2">
        <v>1254</v>
      </c>
      <c r="D18" s="3" t="s">
        <v>643</v>
      </c>
      <c r="E18" s="4">
        <v>563</v>
      </c>
    </row>
    <row r="19" spans="2:5">
      <c r="B19" s="1" t="s">
        <v>324</v>
      </c>
      <c r="C19" s="2">
        <v>3756</v>
      </c>
      <c r="D19" s="3" t="s">
        <v>647</v>
      </c>
      <c r="E19" s="4">
        <v>1254</v>
      </c>
    </row>
    <row r="20" spans="2:5">
      <c r="B20" s="5" t="s">
        <v>435</v>
      </c>
      <c r="C20" s="2">
        <v>2902</v>
      </c>
      <c r="D20" s="3" t="s">
        <v>708</v>
      </c>
      <c r="E20" s="7">
        <v>3756</v>
      </c>
    </row>
    <row r="21" spans="2:5">
      <c r="B21" s="1" t="s">
        <v>329</v>
      </c>
      <c r="C21" s="2">
        <v>3242</v>
      </c>
      <c r="D21" s="3" t="s">
        <v>651</v>
      </c>
      <c r="E21" s="4">
        <v>2902</v>
      </c>
    </row>
    <row r="22" spans="2:5">
      <c r="B22" s="5" t="s">
        <v>332</v>
      </c>
      <c r="C22" s="2">
        <v>15</v>
      </c>
      <c r="D22" s="3" t="s">
        <v>653</v>
      </c>
      <c r="E22" s="4">
        <v>3242</v>
      </c>
    </row>
    <row r="23" spans="4:5">
      <c r="D23" s="3" t="s">
        <v>656</v>
      </c>
      <c r="E23" s="4">
        <v>15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Sheet3</vt:lpstr>
      <vt:lpstr>2021年</vt:lpstr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null,null,东乡县_总收发</dc:creator>
  <cp:lastModifiedBy>Administrator</cp:lastModifiedBy>
  <dcterms:created xsi:type="dcterms:W3CDTF">2016-10-08T08:38:00Z</dcterms:created>
  <cp:lastPrinted>2016-10-08T09:03:00Z</cp:lastPrinted>
  <dcterms:modified xsi:type="dcterms:W3CDTF">2023-09-08T01:16:19Z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2052-12.1.0.15120</vt:lpwstr>
  </property>
  <property fmtid="{D5CDD505-2E9C-101B-9397-08002B2CF9AE}" pid="3" name="ICV">
    <vt:lpwstr>F1BF480F05A84C378F778300395690CF_13</vt:lpwstr>
  </property>
</Properties>
</file>